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30" yWindow="30" windowWidth="20730" windowHeight="11760"/>
  </bookViews>
  <sheets>
    <sheet name="Přebor SVZ ČR k 80.výr.osvoboz." sheetId="1" r:id="rId1"/>
    <sheet name="List1" sheetId="2" r:id="rId2"/>
  </sheets>
  <definedNames>
    <definedName name="_xlnm.Print_Area" localSheetId="0">'Přebor SVZ ČR k 80.výr.osvoboz.'!$A$1:$AC$43</definedName>
  </definedNames>
  <calcPr calcId="144525"/>
</workbook>
</file>

<file path=xl/calcChain.xml><?xml version="1.0" encoding="utf-8"?>
<calcChain xmlns="http://schemas.openxmlformats.org/spreadsheetml/2006/main">
  <c r="V16" i="1" l="1"/>
  <c r="AC16" i="1" s="1"/>
  <c r="V27" i="1"/>
  <c r="AC27" i="1" s="1"/>
  <c r="V34" i="1"/>
  <c r="AC34" i="1" s="1"/>
  <c r="V37" i="1"/>
  <c r="AC37" i="1" s="1"/>
  <c r="V21" i="1"/>
  <c r="AC21" i="1" s="1"/>
  <c r="V28" i="1"/>
  <c r="AC28" i="1" s="1"/>
  <c r="V39" i="1"/>
  <c r="AC39" i="1" s="1"/>
  <c r="V17" i="1"/>
  <c r="AC17" i="1" s="1"/>
  <c r="V24" i="1"/>
  <c r="AC24" i="1" s="1"/>
  <c r="V25" i="1"/>
  <c r="AC25" i="1" s="1"/>
  <c r="V22" i="1"/>
  <c r="AC22" i="1" s="1"/>
  <c r="V31" i="1"/>
  <c r="AC31" i="1" s="1"/>
  <c r="V38" i="1"/>
  <c r="AC38" i="1" s="1"/>
  <c r="V41" i="1"/>
  <c r="AC41" i="1" s="1"/>
  <c r="V23" i="1"/>
  <c r="V30" i="1"/>
  <c r="V26" i="1"/>
  <c r="AC26" i="1" s="1"/>
  <c r="V29" i="1"/>
  <c r="AC29" i="1" s="1"/>
  <c r="V32" i="1"/>
  <c r="AC32" i="1" s="1"/>
  <c r="V19" i="1"/>
  <c r="AC19" i="1" s="1"/>
  <c r="V35" i="1"/>
  <c r="AC35" i="1" s="1"/>
  <c r="V18" i="1"/>
  <c r="AC18" i="1" s="1"/>
  <c r="V33" i="1"/>
  <c r="AC33" i="1" s="1"/>
  <c r="V42" i="1"/>
  <c r="AC42" i="1" s="1"/>
  <c r="V40" i="1"/>
  <c r="AC40" i="1" s="1"/>
  <c r="V43" i="1"/>
  <c r="AC43" i="1" s="1"/>
  <c r="V20" i="1"/>
  <c r="AC20" i="1" s="1"/>
  <c r="V36" i="1"/>
  <c r="AC36" i="1" s="1"/>
  <c r="J42" i="1"/>
  <c r="AB42" i="1" s="1"/>
  <c r="J40" i="1"/>
  <c r="AB40" i="1" s="1"/>
  <c r="J43" i="1"/>
  <c r="AB43" i="1" s="1"/>
  <c r="J20" i="1"/>
  <c r="J16" i="1"/>
  <c r="AB16" i="1" s="1"/>
  <c r="J27" i="1"/>
  <c r="AB27" i="1" s="1"/>
  <c r="J34" i="1"/>
  <c r="AB34" i="1" s="1"/>
  <c r="J37" i="1"/>
  <c r="AB37" i="1" s="1"/>
  <c r="J21" i="1"/>
  <c r="AB21" i="1" s="1"/>
  <c r="J28" i="1"/>
  <c r="J39" i="1"/>
  <c r="AB39" i="1" s="1"/>
  <c r="J17" i="1"/>
  <c r="AB17" i="1" s="1"/>
  <c r="J24" i="1"/>
  <c r="J25" i="1"/>
  <c r="AB25" i="1" s="1"/>
  <c r="J22" i="1"/>
  <c r="AB22" i="1" s="1"/>
  <c r="J31" i="1"/>
  <c r="AB31" i="1" s="1"/>
  <c r="J38" i="1"/>
  <c r="J41" i="1"/>
  <c r="AB41" i="1" s="1"/>
  <c r="J23" i="1"/>
  <c r="AB23" i="1" s="1"/>
  <c r="J30" i="1"/>
  <c r="AB30" i="1" s="1"/>
  <c r="J26" i="1"/>
  <c r="AB26" i="1" s="1"/>
  <c r="J29" i="1"/>
  <c r="AB29" i="1" s="1"/>
  <c r="J32" i="1"/>
  <c r="AB32" i="1" s="1"/>
  <c r="J19" i="1"/>
  <c r="AB19" i="1" s="1"/>
  <c r="J35" i="1"/>
  <c r="AB35" i="1" s="1"/>
  <c r="J18" i="1"/>
  <c r="AB18" i="1" s="1"/>
  <c r="J33" i="1"/>
  <c r="AB33" i="1" s="1"/>
  <c r="J36" i="1"/>
  <c r="AB36" i="1" s="1"/>
  <c r="Y42" i="1"/>
  <c r="Y40" i="1"/>
  <c r="Y43" i="1"/>
  <c r="Y20" i="1"/>
  <c r="Y16" i="1"/>
  <c r="Y27" i="1"/>
  <c r="Y34" i="1"/>
  <c r="Y37" i="1"/>
  <c r="Y21" i="1"/>
  <c r="Y28" i="1"/>
  <c r="Y39" i="1"/>
  <c r="Y17" i="1"/>
  <c r="Y24" i="1"/>
  <c r="Y25" i="1"/>
  <c r="Y22" i="1"/>
  <c r="Y31" i="1"/>
  <c r="Y41" i="1"/>
  <c r="Y23" i="1"/>
  <c r="Y30" i="1"/>
  <c r="Y26" i="1"/>
  <c r="Y29" i="1"/>
  <c r="Y32" i="1"/>
  <c r="Y19" i="1"/>
  <c r="Y35" i="1"/>
  <c r="Y18" i="1"/>
  <c r="Y33" i="1"/>
  <c r="Z19" i="1" l="1"/>
  <c r="Z22" i="1"/>
  <c r="Z37" i="1"/>
  <c r="Z27" i="1"/>
  <c r="Z16" i="1"/>
  <c r="Z38" i="1"/>
  <c r="AB38" i="1"/>
  <c r="Z28" i="1"/>
  <c r="AB28" i="1"/>
  <c r="Z23" i="1"/>
  <c r="AC23" i="1"/>
  <c r="Z18" i="1"/>
  <c r="Z25" i="1"/>
  <c r="Z24" i="1"/>
  <c r="AB24" i="1"/>
  <c r="Z20" i="1"/>
  <c r="AB20" i="1"/>
  <c r="Z30" i="1"/>
  <c r="AC30" i="1"/>
  <c r="Z34" i="1"/>
  <c r="Z39" i="1"/>
  <c r="Z26" i="1"/>
  <c r="Z21" i="1"/>
  <c r="Z35" i="1"/>
  <c r="Z41" i="1"/>
  <c r="Z17" i="1"/>
  <c r="Z33" i="1"/>
  <c r="Z31" i="1"/>
  <c r="Z32" i="1"/>
  <c r="Z29" i="1"/>
  <c r="Z36" i="1"/>
  <c r="Z40" i="1"/>
  <c r="Z42" i="1"/>
  <c r="Z43" i="1"/>
  <c r="AA17" i="1" l="1"/>
  <c r="AA19" i="1"/>
  <c r="AA43" i="1"/>
  <c r="AA36" i="1"/>
  <c r="AA38" i="1"/>
  <c r="AA33" i="1"/>
  <c r="AA37" i="1"/>
  <c r="AA18" i="1"/>
  <c r="AA28" i="1"/>
  <c r="AA27" i="1"/>
  <c r="AA35" i="1"/>
  <c r="AA31" i="1"/>
  <c r="AA26" i="1"/>
  <c r="AA30" i="1"/>
  <c r="AA20" i="1"/>
  <c r="AA40" i="1"/>
  <c r="AA34" i="1"/>
  <c r="AA22" i="1"/>
  <c r="AA29" i="1"/>
  <c r="AA25" i="1"/>
  <c r="AA32" i="1"/>
  <c r="AA24" i="1"/>
  <c r="AA16" i="1"/>
  <c r="AA42" i="1"/>
  <c r="AA21" i="1"/>
  <c r="AA39" i="1"/>
  <c r="AA23" i="1"/>
  <c r="AA41" i="1"/>
</calcChain>
</file>

<file path=xl/sharedStrings.xml><?xml version="1.0" encoding="utf-8"?>
<sst xmlns="http://schemas.openxmlformats.org/spreadsheetml/2006/main" count="113" uniqueCount="87">
  <si>
    <t>VÝSLEDKOVÁ  LISTINA</t>
  </si>
  <si>
    <t>Název soutěže</t>
  </si>
  <si>
    <t>Pořadatel</t>
  </si>
  <si>
    <t>Termín konání</t>
  </si>
  <si>
    <t>Místo konání</t>
  </si>
  <si>
    <t>Počet účastníků</t>
  </si>
  <si>
    <t>Hlavní rozhodčí</t>
  </si>
  <si>
    <t>Ředitel soutěže</t>
  </si>
  <si>
    <t>Příjmení, jméno</t>
  </si>
  <si>
    <t>Disciplíny</t>
  </si>
  <si>
    <t>Protesty</t>
  </si>
  <si>
    <t>Diskvalifikace</t>
  </si>
  <si>
    <t>Herní systém</t>
  </si>
  <si>
    <t>CELKEM</t>
  </si>
  <si>
    <t>BODY</t>
  </si>
  <si>
    <t>POŘADÍ</t>
  </si>
  <si>
    <t>Mířená na rychlost</t>
  </si>
  <si>
    <t>Body</t>
  </si>
  <si>
    <t>Čas</t>
  </si>
  <si>
    <t>Jednotlivci</t>
  </si>
  <si>
    <t>Ředitel soutěže: vr.</t>
  </si>
  <si>
    <t>Hlavní rozhodčí: vr.</t>
  </si>
  <si>
    <t>KVZ</t>
  </si>
  <si>
    <t>Mířená střelba z velkorážové pistole na přesnost a na rychlost</t>
  </si>
  <si>
    <t>Výsl.</t>
  </si>
  <si>
    <t>Organizátor</t>
  </si>
  <si>
    <t>SVZ ČR</t>
  </si>
  <si>
    <t>Funkcionáři soutěže:</t>
  </si>
  <si>
    <t xml:space="preserve">Předseda HK - </t>
  </si>
  <si>
    <t xml:space="preserve">Inspektor zbraní - </t>
  </si>
  <si>
    <t xml:space="preserve">Tajemník - </t>
  </si>
  <si>
    <t xml:space="preserve">Správce střelnice - </t>
  </si>
  <si>
    <t xml:space="preserve">Zdravotník - </t>
  </si>
  <si>
    <t>Řídící střelby -</t>
  </si>
  <si>
    <t xml:space="preserve">Terčoví rozhodčí - </t>
  </si>
  <si>
    <t>VPs 2</t>
  </si>
  <si>
    <t>VPs 6</t>
  </si>
  <si>
    <t>Terč 77 P</t>
  </si>
  <si>
    <t>Terč 135 P</t>
  </si>
  <si>
    <t>VT 135P</t>
  </si>
  <si>
    <t>VT 77P</t>
  </si>
  <si>
    <t>KVZ Liberec</t>
  </si>
  <si>
    <t>Hodkovice nad Mohelkou</t>
  </si>
  <si>
    <t>Ing. Krátký Karel 1-136</t>
  </si>
  <si>
    <t>Ing. Hanzlík Miroslav  1-001</t>
  </si>
  <si>
    <t xml:space="preserve">Vnouček Miloš 1-111 </t>
  </si>
  <si>
    <t>Přecechtěl Oldřich Ing. 1-143</t>
  </si>
  <si>
    <t xml:space="preserve">Přebor SVZ ČR k 80. výročí osvobození Československa, č.p. 0021 </t>
  </si>
  <si>
    <t>Mendyszewski Jan 3-490</t>
  </si>
  <si>
    <t>Vnouček Tomáš 3-617</t>
  </si>
  <si>
    <t>ŠÍDA Bohuslav</t>
  </si>
  <si>
    <t>Turnov</t>
  </si>
  <si>
    <t>ŠÍDOVÁ Olga</t>
  </si>
  <si>
    <t>HUDSKÝ Vítězslav</t>
  </si>
  <si>
    <t>MAREK Josef</t>
  </si>
  <si>
    <t>Rokytnice</t>
  </si>
  <si>
    <t>VNOUČEK Miloš</t>
  </si>
  <si>
    <t>Liberec</t>
  </si>
  <si>
    <t>HERBER Jan</t>
  </si>
  <si>
    <t>TAUCHMAN Radek</t>
  </si>
  <si>
    <t>Jenišovice</t>
  </si>
  <si>
    <t>VOTROUBEK Rostislav</t>
  </si>
  <si>
    <t xml:space="preserve">Hodkovice   </t>
  </si>
  <si>
    <t>HANZLÍK Miroslav</t>
  </si>
  <si>
    <t>BUKVIC Luboš</t>
  </si>
  <si>
    <t>VRBATA Lukáš</t>
  </si>
  <si>
    <t>DRMLA Marcel</t>
  </si>
  <si>
    <t>PŘECECHTĚL Oldřich</t>
  </si>
  <si>
    <t>ČERNÁ Petra</t>
  </si>
  <si>
    <t>VNOUČEK Tomáš</t>
  </si>
  <si>
    <t>BARTOŠ Radek</t>
  </si>
  <si>
    <t>ŠRAJER Ivan</t>
  </si>
  <si>
    <t>VOTROUBKOVÁ Jana</t>
  </si>
  <si>
    <t>LOUDA Jaroslav</t>
  </si>
  <si>
    <t>MLEJNEK Ondřej</t>
  </si>
  <si>
    <t>LANC Milan</t>
  </si>
  <si>
    <t>ČERVINKA Leoš</t>
  </si>
  <si>
    <t>MENDYSZEWSKI Jan</t>
  </si>
  <si>
    <t>RYGULOVÁ Martina</t>
  </si>
  <si>
    <t>KRÁTKÝ Karel</t>
  </si>
  <si>
    <t>LÉDL František</t>
  </si>
  <si>
    <t>PLŮCHA Pavel</t>
  </si>
  <si>
    <t>Tanvald</t>
  </si>
  <si>
    <t>RESL Jan</t>
  </si>
  <si>
    <t>Celkový počet: 28 (z toho členů SVZ ČR: 28)</t>
  </si>
  <si>
    <t>Votroubková Jana</t>
  </si>
  <si>
    <t>Hanzlíková Olga 3-011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</si>
</sst>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 CE"/>
      <charset val="238"/>
    </font>
    <font>
      <sz val="10"/>
      <name val="Bookman Old Style"/>
      <family val="1"/>
      <charset val="238"/>
    </font>
    <font>
      <sz val="11"/>
      <name val="Bookman Old Style"/>
      <family val="1"/>
      <charset val="238"/>
    </font>
    <font>
      <b/>
      <sz val="10"/>
      <name val="Bookman Old Style"/>
      <family val="1"/>
    </font>
    <font>
      <sz val="10"/>
      <name val="Bookman Old Style"/>
      <family val="1"/>
    </font>
    <font>
      <b/>
      <sz val="26"/>
      <name val="Bookman Old Style"/>
      <family val="1"/>
      <charset val="238"/>
    </font>
    <font>
      <sz val="26"/>
      <name val="Arial CE"/>
      <charset val="238"/>
    </font>
    <font>
      <b/>
      <sz val="8"/>
      <name val="Bookman Old Style"/>
      <family val="1"/>
      <charset val="238"/>
    </font>
    <font>
      <sz val="8"/>
      <name val="Arial CE"/>
      <charset val="238"/>
    </font>
    <font>
      <b/>
      <sz val="10"/>
      <name val="Bookman Old Style"/>
      <family val="1"/>
      <charset val="238"/>
    </font>
    <font>
      <b/>
      <sz val="12"/>
      <name val="Bookman Old Style"/>
      <family val="1"/>
    </font>
    <font>
      <b/>
      <sz val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6"/>
      <name val="Arial CE"/>
      <charset val="238"/>
    </font>
    <font>
      <b/>
      <sz val="9"/>
      <name val="Bookman Old Style"/>
      <family val="1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Bookman Old Style"/>
      <family val="1"/>
      <charset val="238"/>
    </font>
    <font>
      <b/>
      <sz val="10"/>
      <color theme="1"/>
      <name val="Bookman Old Style"/>
      <family val="1"/>
    </font>
    <font>
      <b/>
      <sz val="10"/>
      <color theme="1"/>
      <name val="Times New Roman CE"/>
      <family val="1"/>
      <charset val="238"/>
    </font>
    <font>
      <sz val="10"/>
      <color theme="1"/>
      <name val="Arial CE"/>
      <charset val="238"/>
    </font>
    <font>
      <b/>
      <sz val="10"/>
      <color theme="1"/>
      <name val="Arial CE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6" fillId="0" borderId="0" xfId="0" applyFont="1"/>
    <xf numFmtId="0" fontId="8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12" fillId="6" borderId="13" xfId="0" applyFont="1" applyFill="1" applyBorder="1" applyAlignment="1">
      <alignment horizontal="center"/>
    </xf>
    <xf numFmtId="0" fontId="13" fillId="0" borderId="14" xfId="0" applyFont="1" applyBorder="1"/>
    <xf numFmtId="0" fontId="3" fillId="4" borderId="16" xfId="0" applyFont="1" applyFill="1" applyBorder="1" applyAlignment="1">
      <alignment horizontal="center"/>
    </xf>
    <xf numFmtId="0" fontId="3" fillId="5" borderId="17" xfId="0" applyFont="1" applyFill="1" applyBorder="1" applyAlignment="1">
      <alignment horizontal="center"/>
    </xf>
    <xf numFmtId="0" fontId="12" fillId="6" borderId="18" xfId="0" applyFont="1" applyFill="1" applyBorder="1" applyAlignment="1">
      <alignment horizontal="center"/>
    </xf>
    <xf numFmtId="0" fontId="12" fillId="5" borderId="19" xfId="0" applyFont="1" applyFill="1" applyBorder="1" applyAlignment="1">
      <alignment horizontal="center"/>
    </xf>
    <xf numFmtId="0" fontId="12" fillId="5" borderId="14" xfId="0" applyFont="1" applyFill="1" applyBorder="1" applyAlignment="1">
      <alignment horizontal="center"/>
    </xf>
    <xf numFmtId="0" fontId="12" fillId="4" borderId="20" xfId="0" quotePrefix="1" applyFont="1" applyFill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0" fontId="15" fillId="0" borderId="0" xfId="0" applyFont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9" fillId="9" borderId="22" xfId="0" applyFont="1" applyFill="1" applyBorder="1"/>
    <xf numFmtId="0" fontId="9" fillId="0" borderId="7" xfId="0" applyFont="1" applyBorder="1"/>
    <xf numFmtId="0" fontId="11" fillId="3" borderId="33" xfId="0" applyFont="1" applyFill="1" applyBorder="1" applyAlignment="1">
      <alignment horizontal="center"/>
    </xf>
    <xf numFmtId="0" fontId="0" fillId="0" borderId="22" xfId="0" applyBorder="1"/>
    <xf numFmtId="0" fontId="17" fillId="0" borderId="0" xfId="0" applyFont="1"/>
    <xf numFmtId="0" fontId="17" fillId="0" borderId="0" xfId="0" applyFont="1" applyFill="1" applyBorder="1" applyAlignment="1">
      <alignment horizontal="left"/>
    </xf>
    <xf numFmtId="0" fontId="18" fillId="0" borderId="0" xfId="0" applyFont="1"/>
    <xf numFmtId="0" fontId="21" fillId="0" borderId="15" xfId="0" applyFont="1" applyBorder="1"/>
    <xf numFmtId="1" fontId="22" fillId="0" borderId="26" xfId="0" applyNumberFormat="1" applyFont="1" applyBorder="1" applyAlignment="1">
      <alignment horizontal="center"/>
    </xf>
    <xf numFmtId="1" fontId="22" fillId="0" borderId="27" xfId="0" applyNumberFormat="1" applyFont="1" applyBorder="1" applyAlignment="1">
      <alignment horizontal="center"/>
    </xf>
    <xf numFmtId="1" fontId="22" fillId="0" borderId="28" xfId="0" applyNumberFormat="1" applyFont="1" applyBorder="1" applyAlignment="1">
      <alignment horizontal="center"/>
    </xf>
    <xf numFmtId="0" fontId="23" fillId="2" borderId="15" xfId="0" applyFont="1" applyFill="1" applyBorder="1" applyAlignment="1">
      <alignment horizontal="center"/>
    </xf>
    <xf numFmtId="1" fontId="22" fillId="0" borderId="30" xfId="0" applyNumberFormat="1" applyFont="1" applyBorder="1" applyAlignment="1">
      <alignment horizontal="center"/>
    </xf>
    <xf numFmtId="1" fontId="22" fillId="0" borderId="31" xfId="0" applyNumberFormat="1" applyFont="1" applyBorder="1" applyAlignment="1">
      <alignment horizontal="center"/>
    </xf>
    <xf numFmtId="0" fontId="23" fillId="4" borderId="20" xfId="0" quotePrefix="1" applyFont="1" applyFill="1" applyBorder="1" applyAlignment="1">
      <alignment horizontal="center"/>
    </xf>
    <xf numFmtId="1" fontId="22" fillId="0" borderId="32" xfId="0" applyNumberFormat="1" applyFont="1" applyBorder="1" applyAlignment="1">
      <alignment horizontal="center"/>
    </xf>
    <xf numFmtId="2" fontId="22" fillId="0" borderId="33" xfId="0" applyNumberFormat="1" applyFont="1" applyBorder="1" applyAlignment="1">
      <alignment horizontal="center"/>
    </xf>
    <xf numFmtId="1" fontId="22" fillId="0" borderId="21" xfId="0" applyNumberFormat="1" applyFont="1" applyBorder="1" applyAlignment="1">
      <alignment horizontal="center"/>
    </xf>
    <xf numFmtId="1" fontId="22" fillId="0" borderId="22" xfId="0" applyNumberFormat="1" applyFont="1" applyBorder="1" applyAlignment="1">
      <alignment horizontal="center"/>
    </xf>
    <xf numFmtId="1" fontId="22" fillId="0" borderId="23" xfId="0" applyNumberFormat="1" applyFont="1" applyBorder="1" applyAlignment="1">
      <alignment horizontal="center"/>
    </xf>
    <xf numFmtId="1" fontId="22" fillId="0" borderId="12" xfId="0" applyNumberFormat="1" applyFont="1" applyBorder="1" applyAlignment="1">
      <alignment horizontal="center"/>
    </xf>
    <xf numFmtId="2" fontId="22" fillId="0" borderId="23" xfId="0" applyNumberFormat="1" applyFont="1" applyBorder="1" applyAlignment="1">
      <alignment horizontal="center"/>
    </xf>
    <xf numFmtId="0" fontId="22" fillId="0" borderId="23" xfId="0" applyFont="1" applyBorder="1" applyAlignment="1">
      <alignment horizontal="center"/>
    </xf>
    <xf numFmtId="0" fontId="21" fillId="0" borderId="14" xfId="0" applyFont="1" applyBorder="1"/>
    <xf numFmtId="0" fontId="21" fillId="0" borderId="29" xfId="0" applyFont="1" applyBorder="1"/>
    <xf numFmtId="0" fontId="21" fillId="0" borderId="11" xfId="0" applyFont="1" applyBorder="1"/>
    <xf numFmtId="0" fontId="13" fillId="0" borderId="11" xfId="0" applyFont="1" applyBorder="1"/>
    <xf numFmtId="1" fontId="22" fillId="0" borderId="40" xfId="0" applyNumberFormat="1" applyFont="1" applyBorder="1" applyAlignment="1">
      <alignment horizontal="center"/>
    </xf>
    <xf numFmtId="1" fontId="22" fillId="0" borderId="41" xfId="0" applyNumberFormat="1" applyFont="1" applyBorder="1" applyAlignment="1">
      <alignment horizontal="center"/>
    </xf>
    <xf numFmtId="1" fontId="0" fillId="0" borderId="41" xfId="0" applyNumberFormat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23" fillId="2" borderId="14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16" fillId="9" borderId="30" xfId="0" applyFont="1" applyFill="1" applyBorder="1"/>
    <xf numFmtId="0" fontId="16" fillId="10" borderId="6" xfId="0" applyFont="1" applyFill="1" applyBorder="1"/>
    <xf numFmtId="0" fontId="9" fillId="10" borderId="25" xfId="0" applyFont="1" applyFill="1" applyBorder="1"/>
    <xf numFmtId="0" fontId="0" fillId="0" borderId="25" xfId="0" applyBorder="1"/>
    <xf numFmtId="0" fontId="12" fillId="5" borderId="38" xfId="0" applyFont="1" applyFill="1" applyBorder="1" applyAlignment="1">
      <alignment horizontal="center"/>
    </xf>
    <xf numFmtId="0" fontId="12" fillId="6" borderId="48" xfId="0" applyFont="1" applyFill="1" applyBorder="1" applyAlignment="1">
      <alignment horizontal="center"/>
    </xf>
    <xf numFmtId="0" fontId="11" fillId="3" borderId="49" xfId="0" applyFont="1" applyFill="1" applyBorder="1" applyAlignment="1">
      <alignment horizontal="center"/>
    </xf>
    <xf numFmtId="0" fontId="0" fillId="0" borderId="36" xfId="0" applyBorder="1"/>
    <xf numFmtId="0" fontId="0" fillId="0" borderId="37" xfId="0" applyBorder="1"/>
    <xf numFmtId="0" fontId="21" fillId="0" borderId="39" xfId="0" applyFont="1" applyBorder="1"/>
    <xf numFmtId="0" fontId="21" fillId="0" borderId="38" xfId="0" applyFont="1" applyBorder="1"/>
    <xf numFmtId="1" fontId="22" fillId="0" borderId="44" xfId="0" applyNumberFormat="1" applyFont="1" applyBorder="1" applyAlignment="1">
      <alignment horizontal="center"/>
    </xf>
    <xf numFmtId="1" fontId="22" fillId="0" borderId="36" xfId="0" applyNumberFormat="1" applyFont="1" applyBorder="1" applyAlignment="1">
      <alignment horizontal="center"/>
    </xf>
    <xf numFmtId="1" fontId="22" fillId="0" borderId="45" xfId="0" applyNumberFormat="1" applyFont="1" applyBorder="1" applyAlignment="1">
      <alignment horizontal="center"/>
    </xf>
    <xf numFmtId="0" fontId="23" fillId="2" borderId="38" xfId="0" applyFont="1" applyFill="1" applyBorder="1" applyAlignment="1">
      <alignment horizontal="center"/>
    </xf>
    <xf numFmtId="1" fontId="22" fillId="0" borderId="46" xfId="0" applyNumberFormat="1" applyFont="1" applyBorder="1" applyAlignment="1">
      <alignment horizontal="center"/>
    </xf>
    <xf numFmtId="1" fontId="22" fillId="0" borderId="47" xfId="0" applyNumberFormat="1" applyFont="1" applyBorder="1" applyAlignment="1">
      <alignment horizontal="center"/>
    </xf>
    <xf numFmtId="0" fontId="23" fillId="4" borderId="34" xfId="0" quotePrefix="1" applyFont="1" applyFill="1" applyBorder="1" applyAlignment="1">
      <alignment horizontal="center"/>
    </xf>
    <xf numFmtId="2" fontId="22" fillId="0" borderId="45" xfId="0" applyNumberFormat="1" applyFont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0" fontId="5" fillId="8" borderId="8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20" fillId="0" borderId="30" xfId="0" applyFont="1" applyBorder="1" applyAlignment="1">
      <alignment horizontal="left"/>
    </xf>
    <xf numFmtId="0" fontId="20" fillId="0" borderId="6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14" fontId="3" fillId="7" borderId="22" xfId="0" applyNumberFormat="1" applyFont="1" applyFill="1" applyBorder="1" applyAlignment="1">
      <alignment horizontal="left"/>
    </xf>
    <xf numFmtId="0" fontId="3" fillId="7" borderId="22" xfId="0" applyFont="1" applyFill="1" applyBorder="1" applyAlignment="1">
      <alignment horizontal="left"/>
    </xf>
    <xf numFmtId="0" fontId="3" fillId="7" borderId="25" xfId="0" applyFont="1" applyFill="1" applyBorder="1" applyAlignment="1">
      <alignment horizontal="left"/>
    </xf>
    <xf numFmtId="0" fontId="19" fillId="7" borderId="22" xfId="0" applyFont="1" applyFill="1" applyBorder="1" applyAlignment="1">
      <alignment horizontal="left"/>
    </xf>
    <xf numFmtId="0" fontId="19" fillId="7" borderId="25" xfId="0" applyFont="1" applyFill="1" applyBorder="1" applyAlignment="1">
      <alignment horizontal="left"/>
    </xf>
    <xf numFmtId="0" fontId="12" fillId="0" borderId="0" xfId="0" applyFont="1"/>
    <xf numFmtId="0" fontId="3" fillId="2" borderId="19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4" fillId="0" borderId="0" xfId="0" applyFont="1"/>
    <xf numFmtId="0" fontId="10" fillId="3" borderId="29" xfId="0" applyFont="1" applyFill="1" applyBorder="1" applyAlignment="1">
      <alignment horizontal="center"/>
    </xf>
    <xf numFmtId="0" fontId="10" fillId="3" borderId="40" xfId="0" applyFont="1" applyFill="1" applyBorder="1" applyAlignment="1">
      <alignment horizontal="center"/>
    </xf>
    <xf numFmtId="0" fontId="3" fillId="5" borderId="29" xfId="0" applyFont="1" applyFill="1" applyBorder="1" applyAlignment="1">
      <alignment horizontal="center"/>
    </xf>
    <xf numFmtId="0" fontId="3" fillId="5" borderId="40" xfId="0" applyFont="1" applyFill="1" applyBorder="1" applyAlignment="1">
      <alignment horizontal="center"/>
    </xf>
    <xf numFmtId="0" fontId="3" fillId="5" borderId="31" xfId="0" applyFont="1" applyFill="1" applyBorder="1" applyAlignment="1">
      <alignment horizontal="center"/>
    </xf>
    <xf numFmtId="0" fontId="3" fillId="2" borderId="42" xfId="0" applyFont="1" applyFill="1" applyBorder="1" applyAlignment="1">
      <alignment horizontal="center"/>
    </xf>
    <xf numFmtId="0" fontId="3" fillId="2" borderId="43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 vertical="center"/>
    </xf>
    <xf numFmtId="0" fontId="19" fillId="7" borderId="36" xfId="0" applyFont="1" applyFill="1" applyBorder="1" applyAlignment="1">
      <alignment horizontal="left"/>
    </xf>
    <xf numFmtId="0" fontId="19" fillId="7" borderId="37" xfId="0" applyFont="1" applyFill="1" applyBorder="1" applyAlignment="1">
      <alignment horizontal="left"/>
    </xf>
    <xf numFmtId="0" fontId="9" fillId="7" borderId="22" xfId="0" applyFont="1" applyFill="1" applyBorder="1" applyAlignment="1">
      <alignment horizontal="left"/>
    </xf>
    <xf numFmtId="0" fontId="9" fillId="7" borderId="25" xfId="0" applyFont="1" applyFill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7" fillId="0" borderId="25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10"/>
  <sheetViews>
    <sheetView tabSelected="1" workbookViewId="0">
      <selection activeCell="O57" sqref="O57"/>
    </sheetView>
  </sheetViews>
  <sheetFormatPr defaultRowHeight="15" x14ac:dyDescent="0.3"/>
  <cols>
    <col min="1" max="1" width="22.42578125" style="1" customWidth="1"/>
    <col min="2" max="2" width="13.42578125" style="1" customWidth="1"/>
    <col min="3" max="9" width="3.7109375" style="1" customWidth="1"/>
    <col min="10" max="10" width="5.42578125" style="1" customWidth="1"/>
    <col min="11" max="21" width="3.7109375" style="1" customWidth="1"/>
    <col min="22" max="22" width="6.140625" style="1" customWidth="1"/>
    <col min="23" max="24" width="5.7109375" style="1" customWidth="1"/>
    <col min="25" max="25" width="8" style="1" customWidth="1"/>
    <col min="26" max="26" width="7.7109375" style="1" customWidth="1"/>
    <col min="27" max="27" width="8.5703125" style="6" customWidth="1"/>
    <col min="29" max="29" width="9.28515625" customWidth="1"/>
  </cols>
  <sheetData>
    <row r="1" spans="1:32" s="4" customFormat="1" ht="33.75" thickBot="1" x14ac:dyDescent="0.5">
      <c r="A1" s="83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5"/>
    </row>
    <row r="2" spans="1:32" s="5" customFormat="1" ht="15" customHeight="1" thickBot="1" x14ac:dyDescent="0.25">
      <c r="A2" s="29" t="s">
        <v>1</v>
      </c>
      <c r="B2" s="86" t="s">
        <v>47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7"/>
    </row>
    <row r="3" spans="1:32" s="5" customFormat="1" ht="15" customHeight="1" thickBot="1" x14ac:dyDescent="0.35">
      <c r="A3" s="29" t="s">
        <v>2</v>
      </c>
      <c r="B3" s="88" t="s">
        <v>26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9"/>
      <c r="AD3" s="26"/>
      <c r="AE3" s="26"/>
      <c r="AF3" s="26"/>
    </row>
    <row r="4" spans="1:32" s="5" customFormat="1" ht="15" customHeight="1" thickBot="1" x14ac:dyDescent="0.35">
      <c r="A4" s="29" t="s">
        <v>25</v>
      </c>
      <c r="B4" s="88" t="s">
        <v>41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9"/>
      <c r="AD4" s="26"/>
      <c r="AE4" s="26"/>
      <c r="AF4" s="26"/>
    </row>
    <row r="5" spans="1:32" s="5" customFormat="1" ht="15" customHeight="1" thickBot="1" x14ac:dyDescent="0.25">
      <c r="A5" s="29" t="s">
        <v>3</v>
      </c>
      <c r="B5" s="90">
        <v>45780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2"/>
    </row>
    <row r="6" spans="1:32" s="5" customFormat="1" ht="15" customHeight="1" thickBot="1" x14ac:dyDescent="0.25">
      <c r="A6" s="29" t="s">
        <v>4</v>
      </c>
      <c r="B6" s="93" t="s">
        <v>42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4"/>
    </row>
    <row r="7" spans="1:32" s="5" customFormat="1" ht="15" customHeight="1" thickBot="1" x14ac:dyDescent="0.25">
      <c r="A7" s="29" t="s">
        <v>5</v>
      </c>
      <c r="B7" s="93" t="s">
        <v>84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4"/>
    </row>
    <row r="8" spans="1:32" s="5" customFormat="1" ht="15" customHeight="1" thickBot="1" x14ac:dyDescent="0.25">
      <c r="A8" s="29" t="s">
        <v>9</v>
      </c>
      <c r="B8" s="109" t="s">
        <v>23</v>
      </c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10"/>
    </row>
    <row r="9" spans="1:32" s="5" customFormat="1" ht="15" customHeight="1" thickBot="1" x14ac:dyDescent="0.25">
      <c r="A9" s="29" t="s">
        <v>12</v>
      </c>
      <c r="B9" s="109" t="s">
        <v>19</v>
      </c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10"/>
    </row>
    <row r="10" spans="1:32" s="5" customFormat="1" ht="15" customHeight="1" thickBot="1" x14ac:dyDescent="0.25">
      <c r="A10" s="29" t="s">
        <v>10</v>
      </c>
      <c r="B10" s="111">
        <v>0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2"/>
    </row>
    <row r="11" spans="1:32" s="5" customFormat="1" ht="15" customHeight="1" thickBot="1" x14ac:dyDescent="0.25">
      <c r="A11" s="29" t="s">
        <v>11</v>
      </c>
      <c r="B11" s="111">
        <v>0</v>
      </c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2"/>
    </row>
    <row r="12" spans="1:32" s="5" customFormat="1" ht="15" customHeight="1" thickBot="1" x14ac:dyDescent="0.25">
      <c r="A12" s="29" t="s">
        <v>6</v>
      </c>
      <c r="B12" s="93" t="s">
        <v>44</v>
      </c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4"/>
    </row>
    <row r="13" spans="1:32" s="5" customFormat="1" ht="15" customHeight="1" thickBot="1" x14ac:dyDescent="0.25">
      <c r="A13" s="29" t="s">
        <v>7</v>
      </c>
      <c r="B13" s="107" t="s">
        <v>43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8"/>
    </row>
    <row r="14" spans="1:32" s="3" customFormat="1" ht="17.25" thickBot="1" x14ac:dyDescent="0.35">
      <c r="A14" s="96" t="s">
        <v>8</v>
      </c>
      <c r="B14" s="96" t="s">
        <v>22</v>
      </c>
      <c r="C14" s="104" t="s">
        <v>38</v>
      </c>
      <c r="D14" s="104"/>
      <c r="E14" s="104"/>
      <c r="F14" s="104"/>
      <c r="G14" s="104"/>
      <c r="H14" s="104"/>
      <c r="I14" s="104"/>
      <c r="J14" s="105"/>
      <c r="K14" s="61"/>
      <c r="L14" s="62"/>
      <c r="M14" s="62"/>
      <c r="N14" s="62"/>
      <c r="O14" s="62"/>
      <c r="P14" s="62" t="s">
        <v>37</v>
      </c>
      <c r="Q14" s="62"/>
      <c r="R14" s="62"/>
      <c r="S14" s="62"/>
      <c r="T14" s="62"/>
      <c r="U14" s="62"/>
      <c r="V14" s="63"/>
      <c r="W14" s="101" t="s">
        <v>16</v>
      </c>
      <c r="X14" s="102"/>
      <c r="Y14" s="103"/>
      <c r="Z14" s="99" t="s">
        <v>13</v>
      </c>
      <c r="AA14" s="100"/>
      <c r="AB14" s="64" t="s">
        <v>39</v>
      </c>
      <c r="AC14" s="65" t="s">
        <v>40</v>
      </c>
    </row>
    <row r="15" spans="1:32" s="3" customFormat="1" ht="15.75" thickBot="1" x14ac:dyDescent="0.35">
      <c r="A15" s="97"/>
      <c r="B15" s="106"/>
      <c r="C15" s="7">
        <v>10</v>
      </c>
      <c r="D15" s="7">
        <v>9</v>
      </c>
      <c r="E15" s="7">
        <v>8</v>
      </c>
      <c r="F15" s="7">
        <v>7</v>
      </c>
      <c r="G15" s="7">
        <v>6</v>
      </c>
      <c r="H15" s="7">
        <v>5</v>
      </c>
      <c r="I15" s="8">
        <v>0</v>
      </c>
      <c r="J15" s="58" t="s">
        <v>24</v>
      </c>
      <c r="K15" s="15">
        <v>10</v>
      </c>
      <c r="L15" s="15">
        <v>9</v>
      </c>
      <c r="M15" s="15">
        <v>8</v>
      </c>
      <c r="N15" s="15">
        <v>7</v>
      </c>
      <c r="O15" s="15">
        <v>6</v>
      </c>
      <c r="P15" s="15">
        <v>5</v>
      </c>
      <c r="Q15" s="15">
        <v>4</v>
      </c>
      <c r="R15" s="15">
        <v>3</v>
      </c>
      <c r="S15" s="15">
        <v>2</v>
      </c>
      <c r="T15" s="15">
        <v>1</v>
      </c>
      <c r="U15" s="15">
        <v>0</v>
      </c>
      <c r="V15" s="10" t="s">
        <v>24</v>
      </c>
      <c r="W15" s="16" t="s">
        <v>17</v>
      </c>
      <c r="X15" s="11" t="s">
        <v>18</v>
      </c>
      <c r="Y15" s="12" t="s">
        <v>24</v>
      </c>
      <c r="Z15" s="9" t="s">
        <v>14</v>
      </c>
      <c r="AA15" s="27" t="s">
        <v>15</v>
      </c>
      <c r="AB15" s="28" t="s">
        <v>35</v>
      </c>
      <c r="AC15" s="66" t="s">
        <v>36</v>
      </c>
    </row>
    <row r="16" spans="1:32" ht="15" customHeight="1" thickBot="1" x14ac:dyDescent="0.3">
      <c r="A16" s="52" t="s">
        <v>58</v>
      </c>
      <c r="B16" s="35" t="s">
        <v>55</v>
      </c>
      <c r="C16" s="36">
        <v>15</v>
      </c>
      <c r="D16" s="37"/>
      <c r="E16" s="37"/>
      <c r="F16" s="37"/>
      <c r="G16" s="37"/>
      <c r="H16" s="37"/>
      <c r="I16" s="38"/>
      <c r="J16" s="39">
        <f t="shared" ref="J16:J43" si="0">IF(SUM(C16:I16)=0,0,IF(SUM(C16:I16)&lt;15,"CHYBÍ",IF(SUM(C16:I16)&gt;15,"MOC",IF(SUM(C16:I16)=15,SUM(C16*10+D16*9+E16*8+F16*7+G16*6+H16*5)))))</f>
        <v>150</v>
      </c>
      <c r="K16" s="55">
        <v>9</v>
      </c>
      <c r="L16" s="40">
        <v>4</v>
      </c>
      <c r="M16" s="40">
        <v>2</v>
      </c>
      <c r="N16" s="40"/>
      <c r="O16" s="40"/>
      <c r="P16" s="40"/>
      <c r="Q16" s="40"/>
      <c r="R16" s="40"/>
      <c r="S16" s="40"/>
      <c r="T16" s="40"/>
      <c r="U16" s="41"/>
      <c r="V16" s="42">
        <f t="shared" ref="V16:V43" si="1">IF(SUM(K16:U16)=0,0,IF(SUM(K16:U16)&lt;15,"CHYBÍ",IF(SUM(K16:U16)=15,SUM(K16*10+L16*9+M16*8+N16*7+O16*6+P16*5+Q16*4+R16*3+S16*2+T16*1,IF(SUM(K16:U16)&gt;15,"MOC")))))</f>
        <v>142</v>
      </c>
      <c r="W16" s="43">
        <v>82</v>
      </c>
      <c r="X16" s="44">
        <v>20.239999999999998</v>
      </c>
      <c r="Y16" s="18">
        <f t="shared" ref="Y16:Y35" si="2">SUM(W16-X16)</f>
        <v>61.760000000000005</v>
      </c>
      <c r="Z16" s="13">
        <f t="shared" ref="Z16:Z43" si="3">SUM(J16+V16+Y16)</f>
        <v>353.76</v>
      </c>
      <c r="AA16" s="30">
        <f t="shared" ref="AA16:AA43" si="4">RANK(Z16,$Z$16:$Z$43)</f>
        <v>1</v>
      </c>
      <c r="AB16" s="31" t="str">
        <f t="shared" ref="AB16:AB43" si="5">IF(AND(J16&gt;=146,J16&lt;=150),"M",IF(AND(J16&gt;=140,J16&lt;=145),"I.",IF(AND(J16&gt;=130,J16&lt;=139),"II.",IF(AND(J16&gt;=125,J16&lt;=133),"III."," "))))</f>
        <v>M</v>
      </c>
      <c r="AC16" s="67" t="str">
        <f t="shared" ref="AC16:AC43" si="6">IF(AND(V16&gt;=137,V16&lt;=150),"M",IF(AND(V16&gt;=131,V16&lt;=136),"I.",IF(AND(V16&gt;=125,V16&lt;=130),"II.",IF(AND(V16&gt;=116,V16&lt;=124),"III."," "))))</f>
        <v>M</v>
      </c>
    </row>
    <row r="17" spans="1:29" ht="15" customHeight="1" thickBot="1" x14ac:dyDescent="0.3">
      <c r="A17" s="54" t="s">
        <v>67</v>
      </c>
      <c r="B17" s="14" t="s">
        <v>57</v>
      </c>
      <c r="C17" s="21">
        <v>11</v>
      </c>
      <c r="D17" s="22">
        <v>4</v>
      </c>
      <c r="E17" s="22"/>
      <c r="F17" s="22"/>
      <c r="G17" s="22"/>
      <c r="H17" s="22"/>
      <c r="I17" s="23"/>
      <c r="J17" s="60">
        <f t="shared" si="0"/>
        <v>146</v>
      </c>
      <c r="K17" s="57">
        <v>9</v>
      </c>
      <c r="L17" s="22">
        <v>4</v>
      </c>
      <c r="M17" s="22"/>
      <c r="N17" s="22">
        <v>2</v>
      </c>
      <c r="O17" s="22"/>
      <c r="P17" s="22"/>
      <c r="Q17" s="22"/>
      <c r="R17" s="22"/>
      <c r="S17" s="22"/>
      <c r="T17" s="22"/>
      <c r="U17" s="24"/>
      <c r="V17" s="20">
        <f t="shared" si="1"/>
        <v>140</v>
      </c>
      <c r="W17" s="21">
        <v>89</v>
      </c>
      <c r="X17" s="25">
        <v>21.63</v>
      </c>
      <c r="Y17" s="19">
        <f t="shared" si="2"/>
        <v>67.37</v>
      </c>
      <c r="Z17" s="17">
        <f t="shared" si="3"/>
        <v>353.37</v>
      </c>
      <c r="AA17" s="30">
        <f t="shared" si="4"/>
        <v>2</v>
      </c>
      <c r="AB17" s="31" t="str">
        <f t="shared" si="5"/>
        <v>M</v>
      </c>
      <c r="AC17" s="67" t="str">
        <f t="shared" si="6"/>
        <v>M</v>
      </c>
    </row>
    <row r="18" spans="1:29" ht="15" customHeight="1" thickBot="1" x14ac:dyDescent="0.3">
      <c r="A18" s="54" t="s">
        <v>81</v>
      </c>
      <c r="B18" s="14" t="s">
        <v>82</v>
      </c>
      <c r="C18" s="21">
        <v>12</v>
      </c>
      <c r="D18" s="22">
        <v>2</v>
      </c>
      <c r="E18" s="22">
        <v>1</v>
      </c>
      <c r="F18" s="22"/>
      <c r="G18" s="22"/>
      <c r="H18" s="22"/>
      <c r="I18" s="23"/>
      <c r="J18" s="60">
        <f t="shared" si="0"/>
        <v>146</v>
      </c>
      <c r="K18" s="57">
        <v>4</v>
      </c>
      <c r="L18" s="22">
        <v>7</v>
      </c>
      <c r="M18" s="22">
        <v>2</v>
      </c>
      <c r="N18" s="22">
        <v>2</v>
      </c>
      <c r="O18" s="22"/>
      <c r="P18" s="22"/>
      <c r="Q18" s="22"/>
      <c r="R18" s="22"/>
      <c r="S18" s="22"/>
      <c r="T18" s="22"/>
      <c r="U18" s="24"/>
      <c r="V18" s="20">
        <f t="shared" si="1"/>
        <v>133</v>
      </c>
      <c r="W18" s="21">
        <v>71</v>
      </c>
      <c r="X18" s="25">
        <v>25.69</v>
      </c>
      <c r="Y18" s="19">
        <f t="shared" si="2"/>
        <v>45.31</v>
      </c>
      <c r="Z18" s="17">
        <f t="shared" si="3"/>
        <v>324.31</v>
      </c>
      <c r="AA18" s="30">
        <f t="shared" si="4"/>
        <v>3</v>
      </c>
      <c r="AB18" s="31" t="str">
        <f t="shared" si="5"/>
        <v>M</v>
      </c>
      <c r="AC18" s="67" t="str">
        <f t="shared" si="6"/>
        <v>I.</v>
      </c>
    </row>
    <row r="19" spans="1:29" ht="15" customHeight="1" thickBot="1" x14ac:dyDescent="0.3">
      <c r="A19" s="54" t="s">
        <v>79</v>
      </c>
      <c r="B19" s="14" t="s">
        <v>57</v>
      </c>
      <c r="C19" s="21">
        <v>14</v>
      </c>
      <c r="D19" s="22">
        <v>1</v>
      </c>
      <c r="E19" s="22"/>
      <c r="F19" s="22"/>
      <c r="G19" s="22"/>
      <c r="H19" s="22"/>
      <c r="I19" s="23"/>
      <c r="J19" s="60">
        <f t="shared" si="0"/>
        <v>149</v>
      </c>
      <c r="K19" s="57">
        <v>5</v>
      </c>
      <c r="L19" s="22">
        <v>6</v>
      </c>
      <c r="M19" s="22">
        <v>3</v>
      </c>
      <c r="N19" s="22">
        <v>1</v>
      </c>
      <c r="O19" s="22"/>
      <c r="P19" s="22"/>
      <c r="Q19" s="22"/>
      <c r="R19" s="22"/>
      <c r="S19" s="22"/>
      <c r="T19" s="22"/>
      <c r="U19" s="24"/>
      <c r="V19" s="20">
        <f t="shared" si="1"/>
        <v>135</v>
      </c>
      <c r="W19" s="21">
        <v>58</v>
      </c>
      <c r="X19" s="25">
        <v>17.760000000000002</v>
      </c>
      <c r="Y19" s="19">
        <f t="shared" si="2"/>
        <v>40.239999999999995</v>
      </c>
      <c r="Z19" s="17">
        <f t="shared" si="3"/>
        <v>324.24</v>
      </c>
      <c r="AA19" s="30">
        <f t="shared" si="4"/>
        <v>4</v>
      </c>
      <c r="AB19" s="31" t="str">
        <f t="shared" si="5"/>
        <v>M</v>
      </c>
      <c r="AC19" s="67" t="str">
        <f t="shared" si="6"/>
        <v>I.</v>
      </c>
    </row>
    <row r="20" spans="1:29" ht="15" customHeight="1" thickBot="1" x14ac:dyDescent="0.3">
      <c r="A20" s="53" t="s">
        <v>56</v>
      </c>
      <c r="B20" s="51" t="s">
        <v>57</v>
      </c>
      <c r="C20" s="45">
        <v>7</v>
      </c>
      <c r="D20" s="46">
        <v>7</v>
      </c>
      <c r="E20" s="46">
        <v>1</v>
      </c>
      <c r="F20" s="46"/>
      <c r="G20" s="46"/>
      <c r="H20" s="46"/>
      <c r="I20" s="47"/>
      <c r="J20" s="59">
        <f t="shared" si="0"/>
        <v>141</v>
      </c>
      <c r="K20" s="56">
        <v>5</v>
      </c>
      <c r="L20" s="46">
        <v>5</v>
      </c>
      <c r="M20" s="46">
        <v>3</v>
      </c>
      <c r="N20" s="46">
        <v>2</v>
      </c>
      <c r="O20" s="46"/>
      <c r="P20" s="46"/>
      <c r="Q20" s="46"/>
      <c r="R20" s="46"/>
      <c r="S20" s="46"/>
      <c r="T20" s="46"/>
      <c r="U20" s="48"/>
      <c r="V20" s="42">
        <f t="shared" si="1"/>
        <v>133</v>
      </c>
      <c r="W20" s="45">
        <v>65</v>
      </c>
      <c r="X20" s="49">
        <v>18.78</v>
      </c>
      <c r="Y20" s="19">
        <f t="shared" si="2"/>
        <v>46.22</v>
      </c>
      <c r="Z20" s="17">
        <f t="shared" si="3"/>
        <v>320.22000000000003</v>
      </c>
      <c r="AA20" s="30">
        <f t="shared" si="4"/>
        <v>5</v>
      </c>
      <c r="AB20" s="31" t="str">
        <f t="shared" si="5"/>
        <v>I.</v>
      </c>
      <c r="AC20" s="67" t="str">
        <f t="shared" si="6"/>
        <v>I.</v>
      </c>
    </row>
    <row r="21" spans="1:29" ht="15" customHeight="1" thickBot="1" x14ac:dyDescent="0.3">
      <c r="A21" s="53" t="s">
        <v>64</v>
      </c>
      <c r="B21" s="51" t="s">
        <v>51</v>
      </c>
      <c r="C21" s="45">
        <v>6</v>
      </c>
      <c r="D21" s="46">
        <v>8</v>
      </c>
      <c r="E21" s="46">
        <v>1</v>
      </c>
      <c r="F21" s="46"/>
      <c r="G21" s="46"/>
      <c r="H21" s="46"/>
      <c r="I21" s="47"/>
      <c r="J21" s="59">
        <f t="shared" si="0"/>
        <v>140</v>
      </c>
      <c r="K21" s="56">
        <v>4</v>
      </c>
      <c r="L21" s="46">
        <v>3</v>
      </c>
      <c r="M21" s="46">
        <v>3</v>
      </c>
      <c r="N21" s="46">
        <v>5</v>
      </c>
      <c r="O21" s="46"/>
      <c r="P21" s="46"/>
      <c r="Q21" s="46"/>
      <c r="R21" s="46"/>
      <c r="S21" s="46"/>
      <c r="T21" s="46"/>
      <c r="U21" s="48"/>
      <c r="V21" s="42">
        <f t="shared" si="1"/>
        <v>126</v>
      </c>
      <c r="W21" s="45">
        <v>74</v>
      </c>
      <c r="X21" s="49">
        <v>20.14</v>
      </c>
      <c r="Y21" s="19">
        <f t="shared" si="2"/>
        <v>53.86</v>
      </c>
      <c r="Z21" s="17">
        <f t="shared" si="3"/>
        <v>319.86</v>
      </c>
      <c r="AA21" s="30">
        <f t="shared" si="4"/>
        <v>6</v>
      </c>
      <c r="AB21" s="31" t="str">
        <f t="shared" si="5"/>
        <v>I.</v>
      </c>
      <c r="AC21" s="67" t="str">
        <f t="shared" si="6"/>
        <v>II.</v>
      </c>
    </row>
    <row r="22" spans="1:29" ht="15" customHeight="1" thickBot="1" x14ac:dyDescent="0.3">
      <c r="A22" s="54" t="s">
        <v>70</v>
      </c>
      <c r="B22" s="14" t="s">
        <v>60</v>
      </c>
      <c r="C22" s="21">
        <v>8</v>
      </c>
      <c r="D22" s="22">
        <v>7</v>
      </c>
      <c r="E22" s="22"/>
      <c r="F22" s="22"/>
      <c r="G22" s="22"/>
      <c r="H22" s="22"/>
      <c r="I22" s="23"/>
      <c r="J22" s="60">
        <f t="shared" si="0"/>
        <v>143</v>
      </c>
      <c r="K22" s="57">
        <v>3</v>
      </c>
      <c r="L22" s="22">
        <v>4</v>
      </c>
      <c r="M22" s="22">
        <v>5</v>
      </c>
      <c r="N22" s="22">
        <v>2</v>
      </c>
      <c r="O22" s="22">
        <v>1</v>
      </c>
      <c r="P22" s="22"/>
      <c r="Q22" s="22"/>
      <c r="R22" s="22"/>
      <c r="S22" s="22"/>
      <c r="T22" s="22"/>
      <c r="U22" s="24"/>
      <c r="V22" s="20">
        <f t="shared" si="1"/>
        <v>126</v>
      </c>
      <c r="W22" s="21">
        <v>67</v>
      </c>
      <c r="X22" s="25">
        <v>19.28</v>
      </c>
      <c r="Y22" s="19">
        <f t="shared" si="2"/>
        <v>47.72</v>
      </c>
      <c r="Z22" s="17">
        <f t="shared" si="3"/>
        <v>316.72000000000003</v>
      </c>
      <c r="AA22" s="30">
        <f t="shared" si="4"/>
        <v>7</v>
      </c>
      <c r="AB22" s="31" t="str">
        <f t="shared" si="5"/>
        <v>I.</v>
      </c>
      <c r="AC22" s="67" t="str">
        <f t="shared" si="6"/>
        <v>II.</v>
      </c>
    </row>
    <row r="23" spans="1:29" ht="15" customHeight="1" thickBot="1" x14ac:dyDescent="0.3">
      <c r="A23" s="54" t="s">
        <v>74</v>
      </c>
      <c r="B23" s="14" t="s">
        <v>51</v>
      </c>
      <c r="C23" s="21">
        <v>10</v>
      </c>
      <c r="D23" s="22">
        <v>2</v>
      </c>
      <c r="E23" s="22">
        <v>3</v>
      </c>
      <c r="F23" s="22"/>
      <c r="G23" s="22"/>
      <c r="H23" s="22"/>
      <c r="I23" s="23"/>
      <c r="J23" s="60">
        <f t="shared" si="0"/>
        <v>142</v>
      </c>
      <c r="K23" s="57">
        <v>2</v>
      </c>
      <c r="L23" s="22">
        <v>5</v>
      </c>
      <c r="M23" s="22">
        <v>4</v>
      </c>
      <c r="N23" s="22"/>
      <c r="O23" s="22">
        <v>3</v>
      </c>
      <c r="P23" s="22"/>
      <c r="Q23" s="22"/>
      <c r="R23" s="22"/>
      <c r="S23" s="22">
        <v>1</v>
      </c>
      <c r="T23" s="22"/>
      <c r="U23" s="24"/>
      <c r="V23" s="20">
        <f t="shared" si="1"/>
        <v>117</v>
      </c>
      <c r="W23" s="21">
        <v>72</v>
      </c>
      <c r="X23" s="25">
        <v>16.239999999999998</v>
      </c>
      <c r="Y23" s="19">
        <f t="shared" si="2"/>
        <v>55.760000000000005</v>
      </c>
      <c r="Z23" s="17">
        <f t="shared" si="3"/>
        <v>314.76</v>
      </c>
      <c r="AA23" s="30">
        <f t="shared" si="4"/>
        <v>8</v>
      </c>
      <c r="AB23" s="31" t="str">
        <f t="shared" si="5"/>
        <v>I.</v>
      </c>
      <c r="AC23" s="67" t="str">
        <f t="shared" si="6"/>
        <v>III.</v>
      </c>
    </row>
    <row r="24" spans="1:29" ht="15" customHeight="1" thickBot="1" x14ac:dyDescent="0.3">
      <c r="A24" s="54" t="s">
        <v>68</v>
      </c>
      <c r="B24" s="14" t="s">
        <v>60</v>
      </c>
      <c r="C24" s="21">
        <v>8</v>
      </c>
      <c r="D24" s="22">
        <v>4</v>
      </c>
      <c r="E24" s="22">
        <v>3</v>
      </c>
      <c r="F24" s="22"/>
      <c r="G24" s="22"/>
      <c r="H24" s="22"/>
      <c r="I24" s="23"/>
      <c r="J24" s="60">
        <f t="shared" si="0"/>
        <v>140</v>
      </c>
      <c r="K24" s="57">
        <v>8</v>
      </c>
      <c r="L24" s="22">
        <v>4</v>
      </c>
      <c r="M24" s="22">
        <v>2</v>
      </c>
      <c r="N24" s="22"/>
      <c r="O24" s="22"/>
      <c r="P24" s="22"/>
      <c r="Q24" s="22"/>
      <c r="R24" s="22">
        <v>1</v>
      </c>
      <c r="S24" s="22"/>
      <c r="T24" s="22"/>
      <c r="U24" s="24"/>
      <c r="V24" s="20">
        <f t="shared" si="1"/>
        <v>135</v>
      </c>
      <c r="W24" s="21">
        <v>58</v>
      </c>
      <c r="X24" s="25">
        <v>18.579999999999998</v>
      </c>
      <c r="Y24" s="19">
        <f t="shared" si="2"/>
        <v>39.42</v>
      </c>
      <c r="Z24" s="17">
        <f t="shared" si="3"/>
        <v>314.42</v>
      </c>
      <c r="AA24" s="30">
        <f t="shared" si="4"/>
        <v>9</v>
      </c>
      <c r="AB24" s="31" t="str">
        <f t="shared" si="5"/>
        <v>I.</v>
      </c>
      <c r="AC24" s="67" t="str">
        <f t="shared" si="6"/>
        <v>I.</v>
      </c>
    </row>
    <row r="25" spans="1:29" ht="15" customHeight="1" thickBot="1" x14ac:dyDescent="0.3">
      <c r="A25" s="54" t="s">
        <v>69</v>
      </c>
      <c r="B25" s="14" t="s">
        <v>57</v>
      </c>
      <c r="C25" s="21">
        <v>7</v>
      </c>
      <c r="D25" s="22">
        <v>6</v>
      </c>
      <c r="E25" s="22">
        <v>1</v>
      </c>
      <c r="F25" s="22">
        <v>1</v>
      </c>
      <c r="G25" s="22"/>
      <c r="H25" s="22"/>
      <c r="I25" s="23"/>
      <c r="J25" s="60">
        <f t="shared" si="0"/>
        <v>139</v>
      </c>
      <c r="K25" s="57">
        <v>4</v>
      </c>
      <c r="L25" s="22">
        <v>4</v>
      </c>
      <c r="M25" s="22">
        <v>3</v>
      </c>
      <c r="N25" s="22">
        <v>3</v>
      </c>
      <c r="O25" s="22"/>
      <c r="P25" s="22"/>
      <c r="Q25" s="22"/>
      <c r="R25" s="22"/>
      <c r="S25" s="22">
        <v>1</v>
      </c>
      <c r="T25" s="22"/>
      <c r="U25" s="24"/>
      <c r="V25" s="20">
        <f t="shared" si="1"/>
        <v>123</v>
      </c>
      <c r="W25" s="21">
        <v>62</v>
      </c>
      <c r="X25" s="25">
        <v>13.99</v>
      </c>
      <c r="Y25" s="19">
        <f t="shared" si="2"/>
        <v>48.01</v>
      </c>
      <c r="Z25" s="17">
        <f t="shared" si="3"/>
        <v>310.01</v>
      </c>
      <c r="AA25" s="30">
        <f t="shared" si="4"/>
        <v>10</v>
      </c>
      <c r="AB25" s="31" t="str">
        <f t="shared" si="5"/>
        <v>II.</v>
      </c>
      <c r="AC25" s="67" t="str">
        <f t="shared" si="6"/>
        <v>III.</v>
      </c>
    </row>
    <row r="26" spans="1:29" ht="15" customHeight="1" thickBot="1" x14ac:dyDescent="0.3">
      <c r="A26" s="54" t="s">
        <v>76</v>
      </c>
      <c r="B26" s="14" t="s">
        <v>60</v>
      </c>
      <c r="C26" s="21">
        <v>11</v>
      </c>
      <c r="D26" s="22">
        <v>4</v>
      </c>
      <c r="E26" s="22"/>
      <c r="F26" s="22"/>
      <c r="G26" s="22"/>
      <c r="H26" s="22"/>
      <c r="I26" s="23"/>
      <c r="J26" s="60">
        <f t="shared" si="0"/>
        <v>146</v>
      </c>
      <c r="K26" s="57">
        <v>1</v>
      </c>
      <c r="L26" s="22">
        <v>3</v>
      </c>
      <c r="M26" s="22">
        <v>6</v>
      </c>
      <c r="N26" s="22">
        <v>5</v>
      </c>
      <c r="O26" s="22"/>
      <c r="P26" s="22"/>
      <c r="Q26" s="22"/>
      <c r="R26" s="22"/>
      <c r="S26" s="22"/>
      <c r="T26" s="22"/>
      <c r="U26" s="24"/>
      <c r="V26" s="20">
        <f t="shared" si="1"/>
        <v>120</v>
      </c>
      <c r="W26" s="21">
        <v>65</v>
      </c>
      <c r="X26" s="25">
        <v>22.77</v>
      </c>
      <c r="Y26" s="19">
        <f t="shared" si="2"/>
        <v>42.230000000000004</v>
      </c>
      <c r="Z26" s="17">
        <f t="shared" si="3"/>
        <v>308.23</v>
      </c>
      <c r="AA26" s="30">
        <f t="shared" si="4"/>
        <v>11</v>
      </c>
      <c r="AB26" s="31" t="str">
        <f t="shared" si="5"/>
        <v>M</v>
      </c>
      <c r="AC26" s="67" t="str">
        <f t="shared" si="6"/>
        <v>III.</v>
      </c>
    </row>
    <row r="27" spans="1:29" ht="15" customHeight="1" thickBot="1" x14ac:dyDescent="0.3">
      <c r="A27" s="53" t="s">
        <v>59</v>
      </c>
      <c r="B27" s="51" t="s">
        <v>60</v>
      </c>
      <c r="C27" s="45">
        <v>5</v>
      </c>
      <c r="D27" s="46">
        <v>9</v>
      </c>
      <c r="E27" s="46">
        <v>1</v>
      </c>
      <c r="F27" s="46"/>
      <c r="G27" s="46"/>
      <c r="H27" s="46"/>
      <c r="I27" s="47"/>
      <c r="J27" s="59">
        <f t="shared" si="0"/>
        <v>139</v>
      </c>
      <c r="K27" s="56">
        <v>4</v>
      </c>
      <c r="L27" s="46">
        <v>1</v>
      </c>
      <c r="M27" s="46">
        <v>4</v>
      </c>
      <c r="N27" s="46">
        <v>4</v>
      </c>
      <c r="O27" s="46">
        <v>1</v>
      </c>
      <c r="P27" s="46">
        <v>1</v>
      </c>
      <c r="Q27" s="46"/>
      <c r="R27" s="46"/>
      <c r="S27" s="46"/>
      <c r="T27" s="46"/>
      <c r="U27" s="48"/>
      <c r="V27" s="42">
        <f t="shared" si="1"/>
        <v>120</v>
      </c>
      <c r="W27" s="45">
        <v>69</v>
      </c>
      <c r="X27" s="49">
        <v>21.61</v>
      </c>
      <c r="Y27" s="19">
        <f t="shared" si="2"/>
        <v>47.39</v>
      </c>
      <c r="Z27" s="17">
        <f t="shared" si="3"/>
        <v>306.39</v>
      </c>
      <c r="AA27" s="30">
        <f t="shared" si="4"/>
        <v>12</v>
      </c>
      <c r="AB27" s="31" t="str">
        <f t="shared" si="5"/>
        <v>II.</v>
      </c>
      <c r="AC27" s="67" t="str">
        <f t="shared" si="6"/>
        <v>III.</v>
      </c>
    </row>
    <row r="28" spans="1:29" ht="15" customHeight="1" thickBot="1" x14ac:dyDescent="0.3">
      <c r="A28" s="54" t="s">
        <v>65</v>
      </c>
      <c r="B28" s="14" t="s">
        <v>57</v>
      </c>
      <c r="C28" s="21">
        <v>10</v>
      </c>
      <c r="D28" s="22">
        <v>4</v>
      </c>
      <c r="E28" s="22">
        <v>1</v>
      </c>
      <c r="F28" s="22"/>
      <c r="G28" s="22"/>
      <c r="H28" s="22"/>
      <c r="I28" s="23"/>
      <c r="J28" s="60">
        <f t="shared" si="0"/>
        <v>144</v>
      </c>
      <c r="K28" s="57">
        <v>3</v>
      </c>
      <c r="L28" s="22">
        <v>7</v>
      </c>
      <c r="M28" s="22">
        <v>4</v>
      </c>
      <c r="N28" s="22">
        <v>1</v>
      </c>
      <c r="O28" s="22"/>
      <c r="P28" s="22"/>
      <c r="Q28" s="22"/>
      <c r="R28" s="22"/>
      <c r="S28" s="22"/>
      <c r="T28" s="22"/>
      <c r="U28" s="24"/>
      <c r="V28" s="20">
        <f t="shared" si="1"/>
        <v>132</v>
      </c>
      <c r="W28" s="21">
        <v>61</v>
      </c>
      <c r="X28" s="25">
        <v>33.92</v>
      </c>
      <c r="Y28" s="19">
        <f t="shared" si="2"/>
        <v>27.08</v>
      </c>
      <c r="Z28" s="17">
        <f t="shared" si="3"/>
        <v>303.08</v>
      </c>
      <c r="AA28" s="30">
        <f t="shared" si="4"/>
        <v>13</v>
      </c>
      <c r="AB28" s="31" t="str">
        <f t="shared" si="5"/>
        <v>I.</v>
      </c>
      <c r="AC28" s="67" t="str">
        <f t="shared" si="6"/>
        <v>I.</v>
      </c>
    </row>
    <row r="29" spans="1:29" ht="15" customHeight="1" thickBot="1" x14ac:dyDescent="0.3">
      <c r="A29" s="54" t="s">
        <v>77</v>
      </c>
      <c r="B29" s="14" t="s">
        <v>57</v>
      </c>
      <c r="C29" s="21">
        <v>5</v>
      </c>
      <c r="D29" s="22">
        <v>9</v>
      </c>
      <c r="E29" s="22">
        <v>1</v>
      </c>
      <c r="F29" s="22"/>
      <c r="G29" s="22"/>
      <c r="H29" s="22"/>
      <c r="I29" s="23"/>
      <c r="J29" s="60">
        <f t="shared" si="0"/>
        <v>139</v>
      </c>
      <c r="K29" s="57">
        <v>6</v>
      </c>
      <c r="L29" s="22">
        <v>2</v>
      </c>
      <c r="M29" s="22">
        <v>4</v>
      </c>
      <c r="N29" s="22">
        <v>2</v>
      </c>
      <c r="O29" s="22"/>
      <c r="P29" s="22">
        <v>1</v>
      </c>
      <c r="Q29" s="22"/>
      <c r="R29" s="22"/>
      <c r="S29" s="22"/>
      <c r="T29" s="22"/>
      <c r="U29" s="24"/>
      <c r="V29" s="20">
        <f t="shared" si="1"/>
        <v>129</v>
      </c>
      <c r="W29" s="21">
        <v>52</v>
      </c>
      <c r="X29" s="25">
        <v>18.91</v>
      </c>
      <c r="Y29" s="19">
        <f t="shared" si="2"/>
        <v>33.090000000000003</v>
      </c>
      <c r="Z29" s="17">
        <f t="shared" si="3"/>
        <v>301.09000000000003</v>
      </c>
      <c r="AA29" s="30">
        <f t="shared" si="4"/>
        <v>14</v>
      </c>
      <c r="AB29" s="31" t="str">
        <f t="shared" si="5"/>
        <v>II.</v>
      </c>
      <c r="AC29" s="67" t="str">
        <f t="shared" si="6"/>
        <v>II.</v>
      </c>
    </row>
    <row r="30" spans="1:29" ht="15" customHeight="1" thickBot="1" x14ac:dyDescent="0.3">
      <c r="A30" s="54" t="s">
        <v>75</v>
      </c>
      <c r="B30" s="14" t="s">
        <v>57</v>
      </c>
      <c r="C30" s="21">
        <v>9</v>
      </c>
      <c r="D30" s="22">
        <v>5</v>
      </c>
      <c r="E30" s="22">
        <v>1</v>
      </c>
      <c r="F30" s="22"/>
      <c r="G30" s="22"/>
      <c r="H30" s="22"/>
      <c r="I30" s="23"/>
      <c r="J30" s="60">
        <f t="shared" si="0"/>
        <v>143</v>
      </c>
      <c r="K30" s="57">
        <v>4</v>
      </c>
      <c r="L30" s="22">
        <v>4</v>
      </c>
      <c r="M30" s="22">
        <v>6</v>
      </c>
      <c r="N30" s="22">
        <v>1</v>
      </c>
      <c r="O30" s="22"/>
      <c r="P30" s="22"/>
      <c r="Q30" s="22"/>
      <c r="R30" s="22"/>
      <c r="S30" s="22"/>
      <c r="T30" s="22"/>
      <c r="U30" s="24"/>
      <c r="V30" s="20">
        <f t="shared" si="1"/>
        <v>131</v>
      </c>
      <c r="W30" s="21">
        <v>49</v>
      </c>
      <c r="X30" s="25">
        <v>23.88</v>
      </c>
      <c r="Y30" s="19">
        <f t="shared" si="2"/>
        <v>25.12</v>
      </c>
      <c r="Z30" s="17">
        <f t="shared" si="3"/>
        <v>299.12</v>
      </c>
      <c r="AA30" s="30">
        <f t="shared" si="4"/>
        <v>15</v>
      </c>
      <c r="AB30" s="31" t="str">
        <f t="shared" si="5"/>
        <v>I.</v>
      </c>
      <c r="AC30" s="67" t="str">
        <f t="shared" si="6"/>
        <v>I.</v>
      </c>
    </row>
    <row r="31" spans="1:29" ht="15" customHeight="1" thickBot="1" x14ac:dyDescent="0.3">
      <c r="A31" s="54" t="s">
        <v>71</v>
      </c>
      <c r="B31" s="14" t="s">
        <v>51</v>
      </c>
      <c r="C31" s="21">
        <v>9</v>
      </c>
      <c r="D31" s="22">
        <v>4</v>
      </c>
      <c r="E31" s="22">
        <v>2</v>
      </c>
      <c r="F31" s="22"/>
      <c r="G31" s="22"/>
      <c r="H31" s="22"/>
      <c r="I31" s="23"/>
      <c r="J31" s="60">
        <f t="shared" si="0"/>
        <v>142</v>
      </c>
      <c r="K31" s="57">
        <v>2</v>
      </c>
      <c r="L31" s="22">
        <v>4</v>
      </c>
      <c r="M31" s="22">
        <v>5</v>
      </c>
      <c r="N31" s="22">
        <v>3</v>
      </c>
      <c r="O31" s="22"/>
      <c r="P31" s="22"/>
      <c r="Q31" s="22">
        <v>1</v>
      </c>
      <c r="R31" s="22"/>
      <c r="S31" s="22"/>
      <c r="T31" s="22"/>
      <c r="U31" s="24"/>
      <c r="V31" s="20">
        <f t="shared" si="1"/>
        <v>121</v>
      </c>
      <c r="W31" s="21">
        <v>62</v>
      </c>
      <c r="X31" s="25">
        <v>27.85</v>
      </c>
      <c r="Y31" s="19">
        <f t="shared" si="2"/>
        <v>34.15</v>
      </c>
      <c r="Z31" s="17">
        <f t="shared" si="3"/>
        <v>297.14999999999998</v>
      </c>
      <c r="AA31" s="30">
        <f t="shared" si="4"/>
        <v>16</v>
      </c>
      <c r="AB31" s="31" t="str">
        <f t="shared" si="5"/>
        <v>I.</v>
      </c>
      <c r="AC31" s="67" t="str">
        <f t="shared" si="6"/>
        <v>III.</v>
      </c>
    </row>
    <row r="32" spans="1:29" ht="15" customHeight="1" thickBot="1" x14ac:dyDescent="0.3">
      <c r="A32" s="54" t="s">
        <v>78</v>
      </c>
      <c r="B32" s="14" t="s">
        <v>57</v>
      </c>
      <c r="C32" s="21">
        <v>8</v>
      </c>
      <c r="D32" s="22">
        <v>5</v>
      </c>
      <c r="E32" s="22">
        <v>2</v>
      </c>
      <c r="F32" s="22"/>
      <c r="G32" s="22"/>
      <c r="H32" s="22"/>
      <c r="I32" s="23"/>
      <c r="J32" s="60">
        <f t="shared" si="0"/>
        <v>141</v>
      </c>
      <c r="K32" s="57">
        <v>2</v>
      </c>
      <c r="L32" s="22"/>
      <c r="M32" s="22">
        <v>3</v>
      </c>
      <c r="N32" s="22">
        <v>4</v>
      </c>
      <c r="O32" s="22">
        <v>6</v>
      </c>
      <c r="P32" s="22"/>
      <c r="Q32" s="22"/>
      <c r="R32" s="22"/>
      <c r="S32" s="22"/>
      <c r="T32" s="22"/>
      <c r="U32" s="24"/>
      <c r="V32" s="20">
        <f t="shared" si="1"/>
        <v>108</v>
      </c>
      <c r="W32" s="21">
        <v>81</v>
      </c>
      <c r="X32" s="25">
        <v>33.96</v>
      </c>
      <c r="Y32" s="19">
        <f t="shared" si="2"/>
        <v>47.04</v>
      </c>
      <c r="Z32" s="17">
        <f t="shared" si="3"/>
        <v>296.04000000000002</v>
      </c>
      <c r="AA32" s="30">
        <f t="shared" si="4"/>
        <v>17</v>
      </c>
      <c r="AB32" s="31" t="str">
        <f t="shared" si="5"/>
        <v>I.</v>
      </c>
      <c r="AC32" s="67" t="str">
        <f t="shared" si="6"/>
        <v xml:space="preserve"> </v>
      </c>
    </row>
    <row r="33" spans="1:29" ht="15" customHeight="1" thickBot="1" x14ac:dyDescent="0.3">
      <c r="A33" s="54" t="s">
        <v>83</v>
      </c>
      <c r="B33" s="14" t="s">
        <v>62</v>
      </c>
      <c r="C33" s="21">
        <v>4</v>
      </c>
      <c r="D33" s="22">
        <v>5</v>
      </c>
      <c r="E33" s="22">
        <v>6</v>
      </c>
      <c r="F33" s="22"/>
      <c r="G33" s="22"/>
      <c r="H33" s="22"/>
      <c r="I33" s="23"/>
      <c r="J33" s="60">
        <f t="shared" si="0"/>
        <v>133</v>
      </c>
      <c r="K33" s="57">
        <v>4</v>
      </c>
      <c r="L33" s="22">
        <v>6</v>
      </c>
      <c r="M33" s="22">
        <v>2</v>
      </c>
      <c r="N33" s="22">
        <v>2</v>
      </c>
      <c r="O33" s="22"/>
      <c r="P33" s="22"/>
      <c r="Q33" s="22"/>
      <c r="R33" s="22">
        <v>1</v>
      </c>
      <c r="S33" s="22"/>
      <c r="T33" s="22"/>
      <c r="U33" s="24"/>
      <c r="V33" s="20">
        <f t="shared" si="1"/>
        <v>127</v>
      </c>
      <c r="W33" s="21">
        <v>61</v>
      </c>
      <c r="X33" s="25">
        <v>29.4</v>
      </c>
      <c r="Y33" s="19">
        <f t="shared" si="2"/>
        <v>31.6</v>
      </c>
      <c r="Z33" s="17">
        <f t="shared" si="3"/>
        <v>291.60000000000002</v>
      </c>
      <c r="AA33" s="30">
        <f t="shared" si="4"/>
        <v>18</v>
      </c>
      <c r="AB33" s="31" t="str">
        <f t="shared" si="5"/>
        <v>II.</v>
      </c>
      <c r="AC33" s="67" t="str">
        <f t="shared" si="6"/>
        <v>II.</v>
      </c>
    </row>
    <row r="34" spans="1:29" ht="15" customHeight="1" thickBot="1" x14ac:dyDescent="0.3">
      <c r="A34" s="53" t="s">
        <v>61</v>
      </c>
      <c r="B34" s="51" t="s">
        <v>62</v>
      </c>
      <c r="C34" s="45">
        <v>5</v>
      </c>
      <c r="D34" s="46">
        <v>7</v>
      </c>
      <c r="E34" s="46">
        <v>2</v>
      </c>
      <c r="F34" s="46">
        <v>1</v>
      </c>
      <c r="G34" s="46"/>
      <c r="H34" s="46"/>
      <c r="I34" s="47"/>
      <c r="J34" s="59">
        <f t="shared" si="0"/>
        <v>136</v>
      </c>
      <c r="K34" s="56"/>
      <c r="L34" s="46">
        <v>6</v>
      </c>
      <c r="M34" s="46">
        <v>2</v>
      </c>
      <c r="N34" s="46">
        <v>5</v>
      </c>
      <c r="O34" s="46"/>
      <c r="P34" s="46">
        <v>1</v>
      </c>
      <c r="Q34" s="46"/>
      <c r="R34" s="46">
        <v>1</v>
      </c>
      <c r="S34" s="46"/>
      <c r="T34" s="46"/>
      <c r="U34" s="48"/>
      <c r="V34" s="42">
        <f t="shared" si="1"/>
        <v>113</v>
      </c>
      <c r="W34" s="45">
        <v>54</v>
      </c>
      <c r="X34" s="49">
        <v>17.989999999999998</v>
      </c>
      <c r="Y34" s="19">
        <f t="shared" si="2"/>
        <v>36.010000000000005</v>
      </c>
      <c r="Z34" s="17">
        <f t="shared" si="3"/>
        <v>285.01</v>
      </c>
      <c r="AA34" s="30">
        <f t="shared" si="4"/>
        <v>19</v>
      </c>
      <c r="AB34" s="31" t="str">
        <f t="shared" si="5"/>
        <v>II.</v>
      </c>
      <c r="AC34" s="67" t="str">
        <f t="shared" si="6"/>
        <v xml:space="preserve"> </v>
      </c>
    </row>
    <row r="35" spans="1:29" ht="15" customHeight="1" thickBot="1" x14ac:dyDescent="0.3">
      <c r="A35" s="54" t="s">
        <v>80</v>
      </c>
      <c r="B35" s="14" t="s">
        <v>62</v>
      </c>
      <c r="C35" s="21">
        <v>10</v>
      </c>
      <c r="D35" s="22">
        <v>4</v>
      </c>
      <c r="E35" s="22">
        <v>1</v>
      </c>
      <c r="F35" s="22"/>
      <c r="G35" s="22"/>
      <c r="H35" s="22"/>
      <c r="I35" s="23"/>
      <c r="J35" s="60">
        <f t="shared" si="0"/>
        <v>144</v>
      </c>
      <c r="K35" s="57">
        <v>1</v>
      </c>
      <c r="L35" s="22">
        <v>3</v>
      </c>
      <c r="M35" s="22">
        <v>3</v>
      </c>
      <c r="N35" s="22">
        <v>1</v>
      </c>
      <c r="O35" s="22">
        <v>4</v>
      </c>
      <c r="P35" s="22"/>
      <c r="Q35" s="22">
        <v>1</v>
      </c>
      <c r="R35" s="22"/>
      <c r="S35" s="22"/>
      <c r="T35" s="22"/>
      <c r="U35" s="24">
        <v>2</v>
      </c>
      <c r="V35" s="20">
        <f t="shared" si="1"/>
        <v>96</v>
      </c>
      <c r="W35" s="21">
        <v>67</v>
      </c>
      <c r="X35" s="25">
        <v>35.409999999999997</v>
      </c>
      <c r="Y35" s="19">
        <f t="shared" si="2"/>
        <v>31.590000000000003</v>
      </c>
      <c r="Z35" s="17">
        <f t="shared" si="3"/>
        <v>271.59000000000003</v>
      </c>
      <c r="AA35" s="30">
        <f t="shared" si="4"/>
        <v>20</v>
      </c>
      <c r="AB35" s="31" t="str">
        <f t="shared" si="5"/>
        <v>I.</v>
      </c>
      <c r="AC35" s="67" t="str">
        <f t="shared" si="6"/>
        <v xml:space="preserve"> </v>
      </c>
    </row>
    <row r="36" spans="1:29" ht="15" customHeight="1" thickBot="1" x14ac:dyDescent="0.3">
      <c r="A36" s="53" t="s">
        <v>50</v>
      </c>
      <c r="B36" s="51" t="s">
        <v>51</v>
      </c>
      <c r="C36" s="45">
        <v>8</v>
      </c>
      <c r="D36" s="46">
        <v>4</v>
      </c>
      <c r="E36" s="46">
        <v>3</v>
      </c>
      <c r="F36" s="46"/>
      <c r="G36" s="46"/>
      <c r="H36" s="46"/>
      <c r="I36" s="47"/>
      <c r="J36" s="59">
        <f t="shared" si="0"/>
        <v>140</v>
      </c>
      <c r="K36" s="56">
        <v>2</v>
      </c>
      <c r="L36" s="46">
        <v>7</v>
      </c>
      <c r="M36" s="46">
        <v>4</v>
      </c>
      <c r="N36" s="46">
        <v>2</v>
      </c>
      <c r="O36" s="46"/>
      <c r="P36" s="46"/>
      <c r="Q36" s="46"/>
      <c r="R36" s="46"/>
      <c r="S36" s="46"/>
      <c r="T36" s="46"/>
      <c r="U36" s="48"/>
      <c r="V36" s="42">
        <f t="shared" si="1"/>
        <v>129</v>
      </c>
      <c r="W36" s="45">
        <v>24</v>
      </c>
      <c r="X36" s="49">
        <v>24.74</v>
      </c>
      <c r="Y36" s="19">
        <v>0</v>
      </c>
      <c r="Z36" s="17">
        <f t="shared" si="3"/>
        <v>269</v>
      </c>
      <c r="AA36" s="30">
        <f t="shared" si="4"/>
        <v>21</v>
      </c>
      <c r="AB36" s="31" t="str">
        <f t="shared" si="5"/>
        <v>I.</v>
      </c>
      <c r="AC36" s="67" t="str">
        <f t="shared" si="6"/>
        <v>II.</v>
      </c>
    </row>
    <row r="37" spans="1:29" ht="15" customHeight="1" thickBot="1" x14ac:dyDescent="0.3">
      <c r="A37" s="53" t="s">
        <v>63</v>
      </c>
      <c r="B37" s="51" t="s">
        <v>57</v>
      </c>
      <c r="C37" s="45">
        <v>5</v>
      </c>
      <c r="D37" s="46">
        <v>3</v>
      </c>
      <c r="E37" s="46">
        <v>6</v>
      </c>
      <c r="F37" s="46">
        <v>1</v>
      </c>
      <c r="G37" s="46"/>
      <c r="H37" s="46"/>
      <c r="I37" s="47"/>
      <c r="J37" s="59">
        <f t="shared" si="0"/>
        <v>132</v>
      </c>
      <c r="K37" s="56">
        <v>1</v>
      </c>
      <c r="L37" s="46">
        <v>4</v>
      </c>
      <c r="M37" s="46">
        <v>2</v>
      </c>
      <c r="N37" s="46">
        <v>6</v>
      </c>
      <c r="O37" s="46">
        <v>2</v>
      </c>
      <c r="P37" s="46"/>
      <c r="Q37" s="46"/>
      <c r="R37" s="46"/>
      <c r="S37" s="46"/>
      <c r="T37" s="46"/>
      <c r="U37" s="48"/>
      <c r="V37" s="42">
        <f t="shared" si="1"/>
        <v>116</v>
      </c>
      <c r="W37" s="45">
        <v>48</v>
      </c>
      <c r="X37" s="49">
        <v>31.34</v>
      </c>
      <c r="Y37" s="19">
        <f>SUM(W37-X37)</f>
        <v>16.66</v>
      </c>
      <c r="Z37" s="17">
        <f t="shared" si="3"/>
        <v>264.66000000000003</v>
      </c>
      <c r="AA37" s="30">
        <f t="shared" si="4"/>
        <v>22</v>
      </c>
      <c r="AB37" s="31" t="str">
        <f t="shared" si="5"/>
        <v>II.</v>
      </c>
      <c r="AC37" s="67" t="str">
        <f t="shared" si="6"/>
        <v>III.</v>
      </c>
    </row>
    <row r="38" spans="1:29" ht="15" customHeight="1" thickBot="1" x14ac:dyDescent="0.3">
      <c r="A38" s="54" t="s">
        <v>72</v>
      </c>
      <c r="B38" s="14" t="s">
        <v>62</v>
      </c>
      <c r="C38" s="21">
        <v>7</v>
      </c>
      <c r="D38" s="22">
        <v>8</v>
      </c>
      <c r="E38" s="22"/>
      <c r="F38" s="22"/>
      <c r="G38" s="22"/>
      <c r="H38" s="22"/>
      <c r="I38" s="23"/>
      <c r="J38" s="60">
        <f t="shared" si="0"/>
        <v>142</v>
      </c>
      <c r="K38" s="57">
        <v>3</v>
      </c>
      <c r="L38" s="22">
        <v>1</v>
      </c>
      <c r="M38" s="22">
        <v>4</v>
      </c>
      <c r="N38" s="22">
        <v>5</v>
      </c>
      <c r="O38" s="22">
        <v>1</v>
      </c>
      <c r="P38" s="22"/>
      <c r="Q38" s="22"/>
      <c r="R38" s="22">
        <v>1</v>
      </c>
      <c r="S38" s="22"/>
      <c r="T38" s="22"/>
      <c r="U38" s="24"/>
      <c r="V38" s="20">
        <f t="shared" si="1"/>
        <v>115</v>
      </c>
      <c r="W38" s="21">
        <v>16</v>
      </c>
      <c r="X38" s="25">
        <v>27.4</v>
      </c>
      <c r="Y38" s="19">
        <v>0</v>
      </c>
      <c r="Z38" s="17">
        <f t="shared" si="3"/>
        <v>257</v>
      </c>
      <c r="AA38" s="30">
        <f t="shared" si="4"/>
        <v>23</v>
      </c>
      <c r="AB38" s="31" t="str">
        <f t="shared" si="5"/>
        <v>I.</v>
      </c>
      <c r="AC38" s="67" t="str">
        <f t="shared" si="6"/>
        <v xml:space="preserve"> </v>
      </c>
    </row>
    <row r="39" spans="1:29" ht="15" customHeight="1" thickBot="1" x14ac:dyDescent="0.3">
      <c r="A39" s="54" t="s">
        <v>66</v>
      </c>
      <c r="B39" s="14" t="s">
        <v>55</v>
      </c>
      <c r="C39" s="21">
        <v>5</v>
      </c>
      <c r="D39" s="22">
        <v>4</v>
      </c>
      <c r="E39" s="22">
        <v>4</v>
      </c>
      <c r="F39" s="22">
        <v>1</v>
      </c>
      <c r="G39" s="22"/>
      <c r="H39" s="22"/>
      <c r="I39" s="23">
        <v>1</v>
      </c>
      <c r="J39" s="60">
        <f t="shared" si="0"/>
        <v>125</v>
      </c>
      <c r="K39" s="57"/>
      <c r="L39" s="22">
        <v>3</v>
      </c>
      <c r="M39" s="22">
        <v>4</v>
      </c>
      <c r="N39" s="22">
        <v>3</v>
      </c>
      <c r="O39" s="22">
        <v>1</v>
      </c>
      <c r="P39" s="22">
        <v>1</v>
      </c>
      <c r="Q39" s="22">
        <v>2</v>
      </c>
      <c r="R39" s="22">
        <v>1</v>
      </c>
      <c r="S39" s="22"/>
      <c r="T39" s="22"/>
      <c r="U39" s="24"/>
      <c r="V39" s="20">
        <f t="shared" si="1"/>
        <v>102</v>
      </c>
      <c r="W39" s="21">
        <v>51</v>
      </c>
      <c r="X39" s="25">
        <v>25.43</v>
      </c>
      <c r="Y39" s="19">
        <f>SUM(W39-X39)</f>
        <v>25.57</v>
      </c>
      <c r="Z39" s="17">
        <f t="shared" si="3"/>
        <v>252.57</v>
      </c>
      <c r="AA39" s="30">
        <f t="shared" si="4"/>
        <v>24</v>
      </c>
      <c r="AB39" s="31" t="str">
        <f t="shared" si="5"/>
        <v>III.</v>
      </c>
      <c r="AC39" s="67" t="str">
        <f t="shared" si="6"/>
        <v xml:space="preserve"> </v>
      </c>
    </row>
    <row r="40" spans="1:29" ht="15" customHeight="1" thickBot="1" x14ac:dyDescent="0.3">
      <c r="A40" s="53" t="s">
        <v>53</v>
      </c>
      <c r="B40" s="51" t="s">
        <v>51</v>
      </c>
      <c r="C40" s="45">
        <v>6</v>
      </c>
      <c r="D40" s="46">
        <v>8</v>
      </c>
      <c r="E40" s="46">
        <v>1</v>
      </c>
      <c r="F40" s="46"/>
      <c r="G40" s="46"/>
      <c r="H40" s="46"/>
      <c r="I40" s="47"/>
      <c r="J40" s="59">
        <f t="shared" si="0"/>
        <v>140</v>
      </c>
      <c r="K40" s="56">
        <v>2</v>
      </c>
      <c r="L40" s="46">
        <v>3</v>
      </c>
      <c r="M40" s="46">
        <v>5</v>
      </c>
      <c r="N40" s="46">
        <v>2</v>
      </c>
      <c r="O40" s="46"/>
      <c r="P40" s="46">
        <v>1</v>
      </c>
      <c r="Q40" s="46">
        <v>1</v>
      </c>
      <c r="R40" s="46"/>
      <c r="S40" s="46"/>
      <c r="T40" s="46">
        <v>1</v>
      </c>
      <c r="U40" s="48"/>
      <c r="V40" s="42">
        <f t="shared" si="1"/>
        <v>111</v>
      </c>
      <c r="W40" s="45">
        <v>22</v>
      </c>
      <c r="X40" s="50">
        <v>21.32</v>
      </c>
      <c r="Y40" s="19">
        <f>SUM(W40-X40)</f>
        <v>0.67999999999999972</v>
      </c>
      <c r="Z40" s="17">
        <f t="shared" si="3"/>
        <v>251.68</v>
      </c>
      <c r="AA40" s="30">
        <f t="shared" si="4"/>
        <v>25</v>
      </c>
      <c r="AB40" s="31" t="str">
        <f t="shared" si="5"/>
        <v>I.</v>
      </c>
      <c r="AC40" s="67" t="str">
        <f t="shared" si="6"/>
        <v xml:space="preserve"> </v>
      </c>
    </row>
    <row r="41" spans="1:29" ht="15" customHeight="1" thickBot="1" x14ac:dyDescent="0.3">
      <c r="A41" s="54" t="s">
        <v>73</v>
      </c>
      <c r="B41" s="14" t="s">
        <v>51</v>
      </c>
      <c r="C41" s="21">
        <v>5</v>
      </c>
      <c r="D41" s="22">
        <v>4</v>
      </c>
      <c r="E41" s="22">
        <v>4</v>
      </c>
      <c r="F41" s="22">
        <v>2</v>
      </c>
      <c r="G41" s="22"/>
      <c r="H41" s="22"/>
      <c r="I41" s="23"/>
      <c r="J41" s="60">
        <f t="shared" si="0"/>
        <v>132</v>
      </c>
      <c r="K41" s="57">
        <v>1</v>
      </c>
      <c r="L41" s="22">
        <v>2</v>
      </c>
      <c r="M41" s="22">
        <v>1</v>
      </c>
      <c r="N41" s="22">
        <v>2</v>
      </c>
      <c r="O41" s="22">
        <v>2</v>
      </c>
      <c r="P41" s="22">
        <v>2</v>
      </c>
      <c r="Q41" s="22"/>
      <c r="R41" s="22">
        <v>1</v>
      </c>
      <c r="S41" s="22">
        <v>1</v>
      </c>
      <c r="T41" s="22"/>
      <c r="U41" s="24">
        <v>3</v>
      </c>
      <c r="V41" s="20">
        <f t="shared" si="1"/>
        <v>77</v>
      </c>
      <c r="W41" s="21">
        <v>52</v>
      </c>
      <c r="X41" s="25">
        <v>24.4</v>
      </c>
      <c r="Y41" s="19">
        <f>SUM(W41-X41)</f>
        <v>27.6</v>
      </c>
      <c r="Z41" s="17">
        <f t="shared" si="3"/>
        <v>236.6</v>
      </c>
      <c r="AA41" s="30">
        <f t="shared" si="4"/>
        <v>26</v>
      </c>
      <c r="AB41" s="31" t="str">
        <f t="shared" si="5"/>
        <v>II.</v>
      </c>
      <c r="AC41" s="67" t="str">
        <f t="shared" si="6"/>
        <v xml:space="preserve"> </v>
      </c>
    </row>
    <row r="42" spans="1:29" ht="15" customHeight="1" thickBot="1" x14ac:dyDescent="0.3">
      <c r="A42" s="53" t="s">
        <v>52</v>
      </c>
      <c r="B42" s="51" t="s">
        <v>51</v>
      </c>
      <c r="C42" s="45">
        <v>3</v>
      </c>
      <c r="D42" s="46">
        <v>3</v>
      </c>
      <c r="E42" s="46">
        <v>4</v>
      </c>
      <c r="F42" s="46">
        <v>4</v>
      </c>
      <c r="G42" s="46"/>
      <c r="H42" s="46"/>
      <c r="I42" s="47">
        <v>1</v>
      </c>
      <c r="J42" s="59">
        <f t="shared" si="0"/>
        <v>117</v>
      </c>
      <c r="K42" s="56"/>
      <c r="L42" s="46">
        <v>5</v>
      </c>
      <c r="M42" s="46">
        <v>3</v>
      </c>
      <c r="N42" s="46">
        <v>2</v>
      </c>
      <c r="O42" s="46">
        <v>2</v>
      </c>
      <c r="P42" s="46">
        <v>1</v>
      </c>
      <c r="Q42" s="46">
        <v>1</v>
      </c>
      <c r="R42" s="46"/>
      <c r="S42" s="46"/>
      <c r="T42" s="46"/>
      <c r="U42" s="48">
        <v>1</v>
      </c>
      <c r="V42" s="42">
        <f t="shared" si="1"/>
        <v>104</v>
      </c>
      <c r="W42" s="45">
        <v>43</v>
      </c>
      <c r="X42" s="49">
        <v>31.45</v>
      </c>
      <c r="Y42" s="19">
        <f>SUM(W42-X42)</f>
        <v>11.55</v>
      </c>
      <c r="Z42" s="17">
        <f t="shared" si="3"/>
        <v>232.55</v>
      </c>
      <c r="AA42" s="30">
        <f t="shared" si="4"/>
        <v>27</v>
      </c>
      <c r="AB42" s="31" t="str">
        <f t="shared" si="5"/>
        <v xml:space="preserve"> </v>
      </c>
      <c r="AC42" s="67" t="str">
        <f t="shared" si="6"/>
        <v xml:space="preserve"> </v>
      </c>
    </row>
    <row r="43" spans="1:29" ht="15" customHeight="1" thickBot="1" x14ac:dyDescent="0.3">
      <c r="A43" s="73" t="s">
        <v>54</v>
      </c>
      <c r="B43" s="74" t="s">
        <v>55</v>
      </c>
      <c r="C43" s="75">
        <v>2</v>
      </c>
      <c r="D43" s="76">
        <v>5</v>
      </c>
      <c r="E43" s="76">
        <v>2</v>
      </c>
      <c r="F43" s="76">
        <v>3</v>
      </c>
      <c r="G43" s="76">
        <v>2</v>
      </c>
      <c r="H43" s="76"/>
      <c r="I43" s="77">
        <v>1</v>
      </c>
      <c r="J43" s="78">
        <f t="shared" si="0"/>
        <v>114</v>
      </c>
      <c r="K43" s="79"/>
      <c r="L43" s="76">
        <v>4</v>
      </c>
      <c r="M43" s="76">
        <v>2</v>
      </c>
      <c r="N43" s="76">
        <v>1</v>
      </c>
      <c r="O43" s="76">
        <v>3</v>
      </c>
      <c r="P43" s="76"/>
      <c r="Q43" s="76"/>
      <c r="R43" s="76">
        <v>1</v>
      </c>
      <c r="S43" s="76"/>
      <c r="T43" s="76"/>
      <c r="U43" s="80">
        <v>4</v>
      </c>
      <c r="V43" s="81">
        <f t="shared" si="1"/>
        <v>80</v>
      </c>
      <c r="W43" s="75">
        <v>42</v>
      </c>
      <c r="X43" s="82">
        <v>14.98</v>
      </c>
      <c r="Y43" s="68">
        <f>SUM(W43-X43)</f>
        <v>27.02</v>
      </c>
      <c r="Z43" s="69">
        <f t="shared" si="3"/>
        <v>221.02</v>
      </c>
      <c r="AA43" s="70">
        <f t="shared" si="4"/>
        <v>28</v>
      </c>
      <c r="AB43" s="71" t="str">
        <f t="shared" si="5"/>
        <v xml:space="preserve"> </v>
      </c>
      <c r="AC43" s="72" t="str">
        <f t="shared" si="6"/>
        <v xml:space="preserve"> </v>
      </c>
    </row>
    <row r="44" spans="1:29" ht="18" customHeight="1" x14ac:dyDescent="0.3"/>
    <row r="45" spans="1:29" ht="12.75" x14ac:dyDescent="0.2">
      <c r="A45" s="95" t="s">
        <v>20</v>
      </c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8" t="s">
        <v>21</v>
      </c>
      <c r="Z45" s="98"/>
      <c r="AA45" s="98"/>
      <c r="AB45" s="98"/>
    </row>
    <row r="47" spans="1:29" x14ac:dyDescent="0.3">
      <c r="A47" s="32" t="s">
        <v>27</v>
      </c>
      <c r="B47" s="32"/>
      <c r="C47" s="32"/>
      <c r="D47" s="32"/>
      <c r="E47" s="32"/>
      <c r="F47" s="32"/>
      <c r="G47" s="32"/>
      <c r="H47" s="32"/>
      <c r="I47" s="32"/>
    </row>
    <row r="48" spans="1:29" x14ac:dyDescent="0.3">
      <c r="A48" s="32" t="s">
        <v>28</v>
      </c>
      <c r="B48" s="33" t="s">
        <v>45</v>
      </c>
      <c r="C48" s="32"/>
      <c r="D48" s="32"/>
      <c r="E48" s="32"/>
      <c r="F48" s="32"/>
      <c r="G48" s="32"/>
      <c r="H48" s="32"/>
      <c r="I48" s="32"/>
    </row>
    <row r="49" spans="1:9" x14ac:dyDescent="0.3">
      <c r="A49" s="32" t="s">
        <v>29</v>
      </c>
      <c r="B49" s="34" t="s">
        <v>48</v>
      </c>
      <c r="C49" s="32"/>
      <c r="D49" s="32"/>
      <c r="E49" s="32"/>
      <c r="F49" s="32"/>
      <c r="G49" s="32"/>
      <c r="H49" s="32"/>
      <c r="I49" s="32"/>
    </row>
    <row r="50" spans="1:9" x14ac:dyDescent="0.3">
      <c r="A50" s="32" t="s">
        <v>30</v>
      </c>
      <c r="B50" s="34" t="s">
        <v>49</v>
      </c>
      <c r="C50" s="32"/>
      <c r="D50" s="32"/>
      <c r="E50" s="32"/>
      <c r="F50" s="32"/>
      <c r="G50" s="32"/>
      <c r="H50" s="32"/>
      <c r="I50" s="32"/>
    </row>
    <row r="51" spans="1:9" x14ac:dyDescent="0.3">
      <c r="A51" s="32" t="s">
        <v>31</v>
      </c>
      <c r="B51" s="32" t="s">
        <v>85</v>
      </c>
      <c r="C51" s="32"/>
      <c r="D51" s="32"/>
      <c r="E51" s="32"/>
      <c r="F51" s="32"/>
      <c r="G51" s="32"/>
      <c r="H51" s="32"/>
      <c r="I51" s="32"/>
    </row>
    <row r="52" spans="1:9" x14ac:dyDescent="0.3">
      <c r="A52" s="32" t="s">
        <v>32</v>
      </c>
      <c r="B52" s="34" t="s">
        <v>49</v>
      </c>
      <c r="C52" s="32"/>
      <c r="D52" s="32"/>
      <c r="E52" s="32"/>
      <c r="F52" s="32"/>
      <c r="G52" s="32"/>
      <c r="H52" s="32"/>
      <c r="I52" s="32"/>
    </row>
    <row r="53" spans="1:9" x14ac:dyDescent="0.3">
      <c r="A53" s="32" t="s">
        <v>33</v>
      </c>
      <c r="B53" s="33" t="s">
        <v>46</v>
      </c>
      <c r="C53" s="32"/>
      <c r="D53" s="32"/>
      <c r="E53" s="32"/>
      <c r="F53" s="32"/>
      <c r="G53" s="32"/>
      <c r="H53" s="32"/>
      <c r="I53" s="32"/>
    </row>
    <row r="54" spans="1:9" x14ac:dyDescent="0.3">
      <c r="A54" s="32" t="s">
        <v>34</v>
      </c>
      <c r="B54" s="33" t="s">
        <v>86</v>
      </c>
      <c r="C54" s="32"/>
      <c r="D54" s="32"/>
      <c r="E54" s="32"/>
      <c r="F54" s="32"/>
      <c r="G54" s="32"/>
      <c r="H54" s="32"/>
      <c r="I54" s="32"/>
    </row>
    <row r="55" spans="1:9" x14ac:dyDescent="0.3">
      <c r="A55" s="32"/>
      <c r="B55" s="34" t="s">
        <v>49</v>
      </c>
      <c r="C55" s="32"/>
      <c r="D55" s="32"/>
      <c r="E55" s="32"/>
      <c r="F55" s="32"/>
      <c r="G55" s="32"/>
      <c r="H55" s="32"/>
      <c r="I55" s="32"/>
    </row>
    <row r="56" spans="1:9" x14ac:dyDescent="0.3">
      <c r="A56" s="32"/>
      <c r="B56" s="32"/>
      <c r="C56" s="32"/>
      <c r="D56" s="32"/>
      <c r="E56" s="32"/>
      <c r="F56" s="32"/>
      <c r="G56" s="32"/>
      <c r="H56" s="32"/>
      <c r="I56" s="32"/>
    </row>
    <row r="57" spans="1:9" x14ac:dyDescent="0.3">
      <c r="A57" s="32"/>
      <c r="B57" s="32"/>
      <c r="C57" s="32"/>
      <c r="D57" s="32"/>
      <c r="E57" s="32"/>
      <c r="F57" s="32"/>
      <c r="G57" s="32"/>
      <c r="H57" s="32"/>
      <c r="I57" s="32"/>
    </row>
    <row r="276" spans="1:2" ht="15.75" x14ac:dyDescent="0.3">
      <c r="A276" s="2"/>
      <c r="B276" s="2"/>
    </row>
    <row r="277" spans="1:2" ht="15.75" x14ac:dyDescent="0.3">
      <c r="A277" s="2"/>
      <c r="B277" s="2"/>
    </row>
    <row r="278" spans="1:2" ht="15.75" x14ac:dyDescent="0.3">
      <c r="A278" s="2"/>
      <c r="B278" s="2"/>
    </row>
    <row r="279" spans="1:2" ht="15.75" x14ac:dyDescent="0.3">
      <c r="A279" s="2"/>
      <c r="B279" s="2"/>
    </row>
    <row r="280" spans="1:2" ht="15.75" x14ac:dyDescent="0.3">
      <c r="A280" s="2"/>
      <c r="B280" s="2"/>
    </row>
    <row r="281" spans="1:2" ht="15.75" x14ac:dyDescent="0.3">
      <c r="A281" s="2"/>
      <c r="B281" s="2"/>
    </row>
    <row r="282" spans="1:2" ht="15.75" x14ac:dyDescent="0.3">
      <c r="A282" s="2"/>
      <c r="B282" s="2"/>
    </row>
    <row r="283" spans="1:2" ht="15.75" x14ac:dyDescent="0.3">
      <c r="A283" s="2"/>
      <c r="B283" s="2"/>
    </row>
    <row r="284" spans="1:2" ht="15.75" x14ac:dyDescent="0.3">
      <c r="A284" s="2"/>
      <c r="B284" s="2"/>
    </row>
    <row r="285" spans="1:2" ht="15.75" x14ac:dyDescent="0.3">
      <c r="A285" s="2"/>
      <c r="B285" s="2"/>
    </row>
    <row r="286" spans="1:2" ht="15.75" x14ac:dyDescent="0.3">
      <c r="A286" s="2"/>
      <c r="B286" s="2"/>
    </row>
    <row r="287" spans="1:2" ht="15.75" x14ac:dyDescent="0.3">
      <c r="A287" s="2"/>
      <c r="B287" s="2"/>
    </row>
    <row r="288" spans="1:2" ht="15.75" x14ac:dyDescent="0.3">
      <c r="A288" s="2"/>
      <c r="B288" s="2"/>
    </row>
    <row r="289" spans="1:2" ht="15.75" x14ac:dyDescent="0.3">
      <c r="A289" s="2"/>
      <c r="B289" s="2"/>
    </row>
    <row r="290" spans="1:2" ht="15.75" x14ac:dyDescent="0.3">
      <c r="A290" s="2"/>
      <c r="B290" s="2"/>
    </row>
    <row r="291" spans="1:2" ht="15.75" x14ac:dyDescent="0.3">
      <c r="A291" s="2"/>
      <c r="B291" s="2"/>
    </row>
    <row r="292" spans="1:2" ht="15.75" x14ac:dyDescent="0.3">
      <c r="A292" s="2"/>
      <c r="B292" s="2"/>
    </row>
    <row r="293" spans="1:2" ht="15.75" x14ac:dyDescent="0.3">
      <c r="A293" s="2"/>
      <c r="B293" s="2"/>
    </row>
    <row r="294" spans="1:2" ht="15.75" x14ac:dyDescent="0.3">
      <c r="A294" s="2"/>
      <c r="B294" s="2"/>
    </row>
    <row r="295" spans="1:2" ht="15.75" x14ac:dyDescent="0.3">
      <c r="A295" s="2"/>
      <c r="B295" s="2"/>
    </row>
    <row r="296" spans="1:2" ht="15.75" x14ac:dyDescent="0.3">
      <c r="A296" s="2"/>
      <c r="B296" s="2"/>
    </row>
    <row r="297" spans="1:2" ht="15.75" x14ac:dyDescent="0.3">
      <c r="A297" s="2"/>
      <c r="B297" s="2"/>
    </row>
    <row r="298" spans="1:2" ht="15.75" x14ac:dyDescent="0.3">
      <c r="A298" s="2"/>
      <c r="B298" s="2"/>
    </row>
    <row r="299" spans="1:2" ht="15.75" x14ac:dyDescent="0.3">
      <c r="A299" s="2"/>
      <c r="B299" s="2"/>
    </row>
    <row r="300" spans="1:2" ht="15.75" x14ac:dyDescent="0.3">
      <c r="A300" s="2"/>
      <c r="B300" s="2"/>
    </row>
    <row r="301" spans="1:2" ht="15.75" x14ac:dyDescent="0.3">
      <c r="A301" s="2"/>
      <c r="B301" s="2"/>
    </row>
    <row r="302" spans="1:2" ht="15.75" x14ac:dyDescent="0.3">
      <c r="A302" s="2"/>
      <c r="B302" s="2"/>
    </row>
    <row r="303" spans="1:2" ht="15.75" x14ac:dyDescent="0.3">
      <c r="A303" s="2"/>
      <c r="B303" s="2"/>
    </row>
    <row r="304" spans="1:2" ht="15.75" x14ac:dyDescent="0.3">
      <c r="A304" s="2"/>
      <c r="B304" s="2"/>
    </row>
    <row r="305" spans="1:2" ht="15.75" x14ac:dyDescent="0.3">
      <c r="A305" s="2"/>
      <c r="B305" s="2"/>
    </row>
    <row r="306" spans="1:2" ht="15.75" x14ac:dyDescent="0.3">
      <c r="A306" s="2"/>
      <c r="B306" s="2"/>
    </row>
    <row r="307" spans="1:2" ht="15.75" x14ac:dyDescent="0.3">
      <c r="A307" s="2"/>
      <c r="B307" s="2"/>
    </row>
    <row r="308" spans="1:2" ht="15.75" x14ac:dyDescent="0.3">
      <c r="A308" s="2"/>
      <c r="B308" s="2"/>
    </row>
    <row r="309" spans="1:2" ht="15.75" x14ac:dyDescent="0.3">
      <c r="A309" s="2"/>
      <c r="B309" s="2"/>
    </row>
    <row r="310" spans="1:2" ht="15.75" x14ac:dyDescent="0.3">
      <c r="A310" s="2"/>
      <c r="B310" s="2"/>
    </row>
  </sheetData>
  <sortState ref="A16:AC43">
    <sortCondition ref="AA16:AA43"/>
  </sortState>
  <mergeCells count="20">
    <mergeCell ref="B6:AC6"/>
    <mergeCell ref="A45:X45"/>
    <mergeCell ref="A14:A15"/>
    <mergeCell ref="Y45:AB45"/>
    <mergeCell ref="Z14:AA14"/>
    <mergeCell ref="W14:Y14"/>
    <mergeCell ref="C14:J14"/>
    <mergeCell ref="B14:B15"/>
    <mergeCell ref="B13:AC13"/>
    <mergeCell ref="B7:AC7"/>
    <mergeCell ref="B8:AC8"/>
    <mergeCell ref="B9:AC9"/>
    <mergeCell ref="B10:AC10"/>
    <mergeCell ref="B11:AC11"/>
    <mergeCell ref="B12:AC12"/>
    <mergeCell ref="A1:AC1"/>
    <mergeCell ref="B2:AC2"/>
    <mergeCell ref="B3:AC3"/>
    <mergeCell ref="B4:AC4"/>
    <mergeCell ref="B5:AC5"/>
  </mergeCells>
  <phoneticPr fontId="0" type="noConversion"/>
  <pageMargins left="0.78740157499999996" right="0.78740157499999996" top="0.984251969" bottom="0.984251969" header="0.4921259845" footer="0.4921259845"/>
  <pageSetup paperSize="9" scale="69" orientation="landscape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Přebor SVZ ČR k 80.výr.osvoboz.</vt:lpstr>
      <vt:lpstr>List1</vt:lpstr>
      <vt:lpstr>'Přebor SVZ ČR k 80.výr.osvoboz.'!Oblast_tisku</vt:lpstr>
    </vt:vector>
  </TitlesOfParts>
  <Company>TSL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Ludek</dc:creator>
  <cp:lastModifiedBy>admin</cp:lastModifiedBy>
  <cp:lastPrinted>2025-05-03T10:18:07Z</cp:lastPrinted>
  <dcterms:created xsi:type="dcterms:W3CDTF">2003-05-05T11:08:53Z</dcterms:created>
  <dcterms:modified xsi:type="dcterms:W3CDTF">2025-05-03T12:55:36Z</dcterms:modified>
</cp:coreProperties>
</file>