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ýsledovka" sheetId="1" r:id="rId1"/>
    <sheet name="VPs2 VRs2" sheetId="2" r:id="rId2"/>
    <sheet name="Rychlá mířená" sheetId="3" r:id="rId3"/>
    <sheet name="Akční" sheetId="4" r:id="rId4"/>
  </sheets>
  <definedNames/>
  <calcPr fullCalcOnLoad="1"/>
</workbook>
</file>

<file path=xl/sharedStrings.xml><?xml version="1.0" encoding="utf-8"?>
<sst xmlns="http://schemas.openxmlformats.org/spreadsheetml/2006/main" count="135" uniqueCount="90">
  <si>
    <t>Jizerská oblast - SZ divize</t>
  </si>
  <si>
    <t>Pořadatel:</t>
  </si>
  <si>
    <t>KVZ Hodkovice n. M. 07-41-03</t>
  </si>
  <si>
    <t>Lankův memoriál</t>
  </si>
  <si>
    <t>Ředitel:</t>
  </si>
  <si>
    <t>Místo:</t>
  </si>
  <si>
    <t>střelnice Hodkovice n. M.</t>
  </si>
  <si>
    <t>Datum:</t>
  </si>
  <si>
    <t>K. Jareš</t>
  </si>
  <si>
    <t>XXIV. ročník – jednotlivci</t>
  </si>
  <si>
    <t>Soutěž č.: B4 0501</t>
  </si>
  <si>
    <t>VÝSLEDKOVÁ LISTINA</t>
  </si>
  <si>
    <t>Pořadí</t>
  </si>
  <si>
    <t>Start. Č.</t>
  </si>
  <si>
    <t>Jméno</t>
  </si>
  <si>
    <t>Rok nar.</t>
  </si>
  <si>
    <t>KVZ</t>
  </si>
  <si>
    <t>5+15</t>
  </si>
  <si>
    <t>VT</t>
  </si>
  <si>
    <t>Rychlá mířená</t>
  </si>
  <si>
    <t>akční</t>
  </si>
  <si>
    <t>Celkem</t>
  </si>
  <si>
    <t>Výkonnostní třídy jsou u nečlenů SVZ ČR uvedeny pouze informativně.</t>
  </si>
  <si>
    <t>Mířenka</t>
  </si>
  <si>
    <t>Zásahy</t>
  </si>
  <si>
    <t>Body</t>
  </si>
  <si>
    <t>čas</t>
  </si>
  <si>
    <t>celkem</t>
  </si>
  <si>
    <t>Akční</t>
  </si>
  <si>
    <t>Kov</t>
  </si>
  <si>
    <t>Funkcionáři soutěže:</t>
  </si>
  <si>
    <t>PHK:</t>
  </si>
  <si>
    <t>HR:</t>
  </si>
  <si>
    <t>A. Rejman 1-049</t>
  </si>
  <si>
    <t>Aleš Rejman 1-049</t>
  </si>
  <si>
    <t xml:space="preserve">   hlavní rozhodčí</t>
  </si>
  <si>
    <t xml:space="preserve">         ředitel</t>
  </si>
  <si>
    <t>HK:</t>
  </si>
  <si>
    <t>V Hodkovicích n. M. dne 5. března 2022</t>
  </si>
  <si>
    <t>K. Jareš 2-004</t>
  </si>
  <si>
    <t>Květoslav Jareš 2-004</t>
  </si>
  <si>
    <t>J. Pekláková</t>
  </si>
  <si>
    <t>1-030</t>
  </si>
  <si>
    <t>Setnička Tomáš</t>
  </si>
  <si>
    <t>Pekláková Jaroslava</t>
  </si>
  <si>
    <t>Šída Bohuslav</t>
  </si>
  <si>
    <t>Turnov</t>
  </si>
  <si>
    <t>Saska Michal</t>
  </si>
  <si>
    <t>SSK Semily</t>
  </si>
  <si>
    <t>Jareš Květoslav</t>
  </si>
  <si>
    <t>Hodkovice</t>
  </si>
  <si>
    <t>Hudský Vítězslav</t>
  </si>
  <si>
    <t>Peklák Dalibor</t>
  </si>
  <si>
    <t>Votroubková Jana</t>
  </si>
  <si>
    <t>Lank Lukáš</t>
  </si>
  <si>
    <t>indiv.</t>
  </si>
  <si>
    <t>Mikule Roman</t>
  </si>
  <si>
    <t>Jenišovice</t>
  </si>
  <si>
    <t>Pohořalý Martin</t>
  </si>
  <si>
    <t>Rokytnice n. J.</t>
  </si>
  <si>
    <t>Liberec</t>
  </si>
  <si>
    <t>Velc Jindřich</t>
  </si>
  <si>
    <t>Vaňátko Petr</t>
  </si>
  <si>
    <t>Červinka Leoš</t>
  </si>
  <si>
    <t>Lédl František</t>
  </si>
  <si>
    <t>Černá Petra</t>
  </si>
  <si>
    <t>Švitorka Ladislav, Pi</t>
  </si>
  <si>
    <t>Švitorka Ladislav, Re</t>
  </si>
  <si>
    <t>Votroubek Rostislav</t>
  </si>
  <si>
    <t>Bukvic Luboš</t>
  </si>
  <si>
    <t>Louda Jaroslav</t>
  </si>
  <si>
    <t>Krátký Karel, Ing.</t>
  </si>
  <si>
    <t>Vrbata Lukáš</t>
  </si>
  <si>
    <t>Hanzlík Miroslav, Ing.</t>
  </si>
  <si>
    <t>Brotz Tomáš, Ing.</t>
  </si>
  <si>
    <t>Vnouček Miloš</t>
  </si>
  <si>
    <t>Přecechtěl Oldřich, Ing.</t>
  </si>
  <si>
    <t>Smorádek Vlastislav, Ing.</t>
  </si>
  <si>
    <t>Hušák Jan</t>
  </si>
  <si>
    <t>Rejman Aleš</t>
  </si>
  <si>
    <t>Benáček Martin</t>
  </si>
  <si>
    <t>St. Č.</t>
  </si>
  <si>
    <r>
      <t xml:space="preserve">Rozhodčí: </t>
    </r>
    <r>
      <rPr>
        <sz val="10"/>
        <rFont val="Arial"/>
        <family val="2"/>
      </rPr>
      <t>Brotz T.,F.Lédl,</t>
    </r>
  </si>
  <si>
    <t>Švitorka L.</t>
  </si>
  <si>
    <t>J. Votroubková</t>
  </si>
  <si>
    <r>
      <t>Inspektor zbraní:</t>
    </r>
    <r>
      <rPr>
        <sz val="10"/>
        <rFont val="Arial"/>
        <family val="2"/>
      </rPr>
      <t xml:space="preserve"> Švitorka L.</t>
    </r>
  </si>
  <si>
    <r>
      <t xml:space="preserve">Správce střelnice: </t>
    </r>
    <r>
      <rPr>
        <sz val="10"/>
        <rFont val="Arial"/>
        <family val="2"/>
      </rPr>
      <t>R. Votroubek</t>
    </r>
  </si>
  <si>
    <r>
      <t>Zdravotník:</t>
    </r>
    <r>
      <rPr>
        <sz val="10"/>
        <rFont val="Arial"/>
        <family val="2"/>
      </rPr>
      <t xml:space="preserve"> F. Lédl</t>
    </r>
  </si>
  <si>
    <t>Závod byl ukončen ve 13:15</t>
  </si>
  <si>
    <r>
      <t>Tajemník:</t>
    </r>
    <r>
      <rPr>
        <sz val="10"/>
        <rFont val="Arial"/>
        <family val="2"/>
      </rPr>
      <t xml:space="preserve"> J. Votroubková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</si>
</sst>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4" fontId="2" fillId="0" borderId="0" xfId="46" applyNumberFormat="1">
      <alignment/>
      <protection/>
    </xf>
    <xf numFmtId="0" fontId="0" fillId="0" borderId="0" xfId="0" applyAlignment="1">
      <alignment/>
    </xf>
    <xf numFmtId="0" fontId="2" fillId="0" borderId="0" xfId="46">
      <alignment/>
      <protection/>
    </xf>
    <xf numFmtId="0" fontId="2" fillId="0" borderId="0" xfId="46" applyAlignment="1">
      <alignment horizontal="center"/>
      <protection/>
    </xf>
    <xf numFmtId="0" fontId="2" fillId="0" borderId="0" xfId="46" applyFont="1">
      <alignment/>
      <protection/>
    </xf>
    <xf numFmtId="0" fontId="0" fillId="0" borderId="0" xfId="0" applyAlignment="1">
      <alignment/>
    </xf>
    <xf numFmtId="0" fontId="2" fillId="0" borderId="0" xfId="46" applyFill="1">
      <alignment/>
      <protection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2" fillId="0" borderId="0" xfId="48" applyAlignment="1">
      <alignment horizontal="left"/>
      <protection/>
    </xf>
    <xf numFmtId="0" fontId="2" fillId="0" borderId="0" xfId="48" applyBorder="1" applyAlignment="1">
      <alignment horizontal="center"/>
      <protection/>
    </xf>
    <xf numFmtId="0" fontId="0" fillId="0" borderId="0" xfId="0" applyBorder="1" applyAlignment="1">
      <alignment/>
    </xf>
    <xf numFmtId="2" fontId="0" fillId="0" borderId="13" xfId="0" applyNumberFormat="1" applyBorder="1" applyAlignment="1">
      <alignment/>
    </xf>
    <xf numFmtId="0" fontId="22" fillId="0" borderId="13" xfId="0" applyFont="1" applyBorder="1" applyAlignment="1">
      <alignment horizontal="center" wrapText="1"/>
    </xf>
    <xf numFmtId="1" fontId="0" fillId="0" borderId="13" xfId="0" applyNumberFormat="1" applyBorder="1" applyAlignment="1">
      <alignment/>
    </xf>
    <xf numFmtId="0" fontId="0" fillId="0" borderId="0" xfId="0" applyAlignment="1">
      <alignment/>
    </xf>
    <xf numFmtId="0" fontId="2" fillId="0" borderId="0" xfId="48" applyAlignment="1">
      <alignment/>
      <protection/>
    </xf>
    <xf numFmtId="0" fontId="2" fillId="0" borderId="0" xfId="48">
      <alignment/>
      <protection/>
    </xf>
    <xf numFmtId="0" fontId="3" fillId="0" borderId="0" xfId="48" applyFont="1" applyAlignment="1">
      <alignment horizontal="left"/>
      <protection/>
    </xf>
    <xf numFmtId="0" fontId="2" fillId="0" borderId="0" xfId="48" applyFill="1" applyAlignment="1">
      <alignment horizontal="left"/>
      <protection/>
    </xf>
    <xf numFmtId="0" fontId="4" fillId="0" borderId="0" xfId="48" applyFont="1" applyAlignment="1">
      <alignment horizontal="left"/>
      <protection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H49" sqref="H49"/>
    </sheetView>
  </sheetViews>
  <sheetFormatPr defaultColWidth="9.140625" defaultRowHeight="15"/>
  <cols>
    <col min="1" max="1" width="6.28125" style="0" customWidth="1"/>
    <col min="2" max="2" width="6.00390625" style="0" customWidth="1"/>
    <col min="3" max="3" width="22.57421875" style="0" customWidth="1"/>
    <col min="4" max="4" width="8.421875" style="0" customWidth="1"/>
    <col min="5" max="5" width="13.8515625" style="0" customWidth="1"/>
    <col min="6" max="6" width="5.28125" style="0" customWidth="1"/>
    <col min="7" max="7" width="3.57421875" style="0" customWidth="1"/>
    <col min="8" max="8" width="7.8515625" style="0" customWidth="1"/>
    <col min="9" max="9" width="6.140625" style="0" customWidth="1"/>
    <col min="10" max="10" width="7.421875" style="0" customWidth="1"/>
  </cols>
  <sheetData>
    <row r="1" spans="1:9" ht="15">
      <c r="A1" s="3" t="s">
        <v>0</v>
      </c>
      <c r="B1" s="4"/>
      <c r="C1" s="3"/>
      <c r="D1" s="3" t="s">
        <v>1</v>
      </c>
      <c r="E1" s="3" t="s">
        <v>2</v>
      </c>
      <c r="F1" s="3"/>
      <c r="G1" s="3"/>
      <c r="H1" s="2"/>
      <c r="I1" s="2"/>
    </row>
    <row r="2" spans="1:9" ht="15">
      <c r="A2" s="3" t="s">
        <v>3</v>
      </c>
      <c r="B2" s="4"/>
      <c r="C2" s="3"/>
      <c r="D2" s="3" t="s">
        <v>4</v>
      </c>
      <c r="E2" s="3" t="s">
        <v>8</v>
      </c>
      <c r="F2" s="3"/>
      <c r="G2" s="3"/>
      <c r="H2" s="2"/>
      <c r="I2" s="2"/>
    </row>
    <row r="3" spans="1:9" ht="15">
      <c r="A3" s="5" t="s">
        <v>9</v>
      </c>
      <c r="B3" s="4"/>
      <c r="C3" s="3"/>
      <c r="D3" s="3" t="s">
        <v>5</v>
      </c>
      <c r="E3" s="3" t="s">
        <v>6</v>
      </c>
      <c r="F3" s="3"/>
      <c r="G3" s="3"/>
      <c r="H3" s="2"/>
      <c r="I3" s="2"/>
    </row>
    <row r="4" spans="1:9" ht="15">
      <c r="A4" s="3" t="s">
        <v>10</v>
      </c>
      <c r="B4" s="4"/>
      <c r="C4" s="3"/>
      <c r="D4" s="3" t="s">
        <v>7</v>
      </c>
      <c r="E4" s="1">
        <v>44625</v>
      </c>
      <c r="F4" s="3"/>
      <c r="G4" s="3"/>
      <c r="H4" s="2"/>
      <c r="I4" s="2"/>
    </row>
    <row r="6" spans="1:10" ht="15">
      <c r="A6" s="7" t="s">
        <v>11</v>
      </c>
      <c r="B6" s="6"/>
      <c r="C6" s="6"/>
      <c r="D6" s="6"/>
      <c r="E6" s="6"/>
      <c r="F6" s="6"/>
      <c r="G6" s="6"/>
      <c r="H6" s="6"/>
      <c r="I6" s="6"/>
      <c r="J6" s="6"/>
    </row>
    <row r="7" spans="1:10" ht="15.75" thickBo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30">
      <c r="A8" s="11" t="s">
        <v>12</v>
      </c>
      <c r="B8" s="10" t="s">
        <v>81</v>
      </c>
      <c r="C8" s="10" t="s">
        <v>14</v>
      </c>
      <c r="D8" s="9" t="s">
        <v>15</v>
      </c>
      <c r="E8" s="10" t="s">
        <v>16</v>
      </c>
      <c r="F8" s="10" t="s">
        <v>17</v>
      </c>
      <c r="G8" s="10" t="s">
        <v>18</v>
      </c>
      <c r="H8" s="9" t="s">
        <v>19</v>
      </c>
      <c r="I8" s="10" t="s">
        <v>20</v>
      </c>
      <c r="J8" s="8" t="s">
        <v>21</v>
      </c>
    </row>
    <row r="9" spans="1:10" ht="15">
      <c r="A9" s="12">
        <v>1</v>
      </c>
      <c r="B9" s="12">
        <v>1</v>
      </c>
      <c r="C9" s="12" t="s">
        <v>43</v>
      </c>
      <c r="D9" s="12">
        <v>1978</v>
      </c>
      <c r="E9" s="12" t="s">
        <v>50</v>
      </c>
      <c r="F9" s="27">
        <f>'VPs2 VRs2'!$T$9</f>
        <v>143</v>
      </c>
      <c r="G9" s="12" t="str">
        <f>'VPs2 VRs2'!U9</f>
        <v>I</v>
      </c>
      <c r="H9" s="25">
        <f>'Rychlá mířená'!Q9</f>
        <v>57.35</v>
      </c>
      <c r="I9" s="25">
        <f>Akční!R9</f>
        <v>91.28999999999999</v>
      </c>
      <c r="J9" s="25">
        <f>F9+H9+I9</f>
        <v>291.64</v>
      </c>
    </row>
    <row r="10" spans="1:10" ht="15">
      <c r="A10" s="12">
        <v>2</v>
      </c>
      <c r="B10" s="12">
        <v>27</v>
      </c>
      <c r="C10" s="12" t="s">
        <v>76</v>
      </c>
      <c r="D10" s="12">
        <v>1968</v>
      </c>
      <c r="E10" s="12" t="s">
        <v>60</v>
      </c>
      <c r="F10" s="12">
        <f>'VPs2 VRs2'!T35</f>
        <v>140</v>
      </c>
      <c r="G10" s="12" t="str">
        <f>'VPs2 VRs2'!U35</f>
        <v>I</v>
      </c>
      <c r="H10" s="25">
        <f>'Rychlá mířená'!Q35</f>
        <v>65.03</v>
      </c>
      <c r="I10" s="25">
        <f>Akční!R35</f>
        <v>76.06</v>
      </c>
      <c r="J10" s="25">
        <f>F10+H10+I10</f>
        <v>281.09000000000003</v>
      </c>
    </row>
    <row r="11" spans="1:10" ht="15">
      <c r="A11" s="12">
        <v>3</v>
      </c>
      <c r="B11" s="12">
        <v>26</v>
      </c>
      <c r="C11" s="12" t="s">
        <v>75</v>
      </c>
      <c r="D11" s="12">
        <v>1964</v>
      </c>
      <c r="E11" s="12" t="s">
        <v>60</v>
      </c>
      <c r="F11" s="12">
        <f>'VPs2 VRs2'!T34</f>
        <v>141</v>
      </c>
      <c r="G11" s="12" t="str">
        <f>'VPs2 VRs2'!U34</f>
        <v>I</v>
      </c>
      <c r="H11" s="25">
        <f>'Rychlá mířená'!Q34</f>
        <v>50.3</v>
      </c>
      <c r="I11" s="25">
        <f>Akční!R34</f>
        <v>87.74000000000001</v>
      </c>
      <c r="J11" s="25">
        <f>F11+H11+I11</f>
        <v>279.04</v>
      </c>
    </row>
    <row r="12" spans="1:10" ht="15">
      <c r="A12" s="12">
        <v>4</v>
      </c>
      <c r="B12" s="12">
        <v>28</v>
      </c>
      <c r="C12" s="12" t="s">
        <v>77</v>
      </c>
      <c r="D12" s="12">
        <v>1962</v>
      </c>
      <c r="E12" s="12" t="s">
        <v>57</v>
      </c>
      <c r="F12" s="12">
        <f>'VPs2 VRs2'!T36</f>
        <v>143</v>
      </c>
      <c r="G12" s="12" t="str">
        <f>'VPs2 VRs2'!U36</f>
        <v>I</v>
      </c>
      <c r="H12" s="25">
        <f>'Rychlá mířená'!Q36</f>
        <v>50.79</v>
      </c>
      <c r="I12" s="25">
        <f>Akční!R36</f>
        <v>71.44</v>
      </c>
      <c r="J12" s="25">
        <f>F12+H12+I12</f>
        <v>265.23</v>
      </c>
    </row>
    <row r="13" spans="1:10" ht="15">
      <c r="A13" s="12">
        <v>5</v>
      </c>
      <c r="B13" s="12">
        <v>23</v>
      </c>
      <c r="C13" s="12" t="s">
        <v>71</v>
      </c>
      <c r="D13" s="12">
        <v>1961</v>
      </c>
      <c r="E13" s="12" t="s">
        <v>60</v>
      </c>
      <c r="F13" s="12">
        <f>'VPs2 VRs2'!T31</f>
        <v>147</v>
      </c>
      <c r="G13" s="12" t="str">
        <f>'VPs2 VRs2'!U31</f>
        <v>M</v>
      </c>
      <c r="H13" s="25">
        <f>'Rychlá mířená'!Q31</f>
        <v>60.379999999999995</v>
      </c>
      <c r="I13" s="25">
        <f>Akční!R31</f>
        <v>54.54</v>
      </c>
      <c r="J13" s="25">
        <f>F13+H13+I13</f>
        <v>261.92</v>
      </c>
    </row>
    <row r="14" spans="1:10" ht="15">
      <c r="A14" s="12">
        <v>6</v>
      </c>
      <c r="B14" s="12">
        <v>12</v>
      </c>
      <c r="C14" s="12" t="s">
        <v>63</v>
      </c>
      <c r="D14" s="12">
        <v>1970</v>
      </c>
      <c r="E14" s="12" t="s">
        <v>57</v>
      </c>
      <c r="F14" s="12">
        <f>'VPs2 VRs2'!T20</f>
        <v>147</v>
      </c>
      <c r="G14" s="12" t="str">
        <f>'VPs2 VRs2'!U20</f>
        <v>M</v>
      </c>
      <c r="H14" s="25">
        <f>'Rychlá mířená'!Q20</f>
        <v>50.59</v>
      </c>
      <c r="I14" s="25">
        <f>Akční!R20</f>
        <v>53.94</v>
      </c>
      <c r="J14" s="25">
        <f>F14+H14+I14</f>
        <v>251.53</v>
      </c>
    </row>
    <row r="15" spans="1:10" ht="15">
      <c r="A15" s="12">
        <v>7</v>
      </c>
      <c r="B15" s="12">
        <v>10</v>
      </c>
      <c r="C15" s="12" t="s">
        <v>49</v>
      </c>
      <c r="D15" s="12">
        <v>1948</v>
      </c>
      <c r="E15" s="12" t="s">
        <v>50</v>
      </c>
      <c r="F15" s="12">
        <f>'VPs2 VRs2'!T18</f>
        <v>147</v>
      </c>
      <c r="G15" s="12" t="str">
        <f>'VPs2 VRs2'!U18</f>
        <v>M</v>
      </c>
      <c r="H15" s="25">
        <f>'Rychlá mířená'!Q18</f>
        <v>39.379999999999995</v>
      </c>
      <c r="I15" s="25">
        <f>Akční!R18</f>
        <v>64.01</v>
      </c>
      <c r="J15" s="25">
        <f>F15+H15+I15</f>
        <v>250.39</v>
      </c>
    </row>
    <row r="16" spans="1:10" ht="15">
      <c r="A16" s="12">
        <v>8</v>
      </c>
      <c r="B16" s="12">
        <v>24</v>
      </c>
      <c r="C16" s="12" t="s">
        <v>74</v>
      </c>
      <c r="D16" s="12">
        <v>1970</v>
      </c>
      <c r="E16" s="12" t="s">
        <v>50</v>
      </c>
      <c r="F16" s="12">
        <f>'VPs2 VRs2'!T32</f>
        <v>140</v>
      </c>
      <c r="G16" s="12" t="str">
        <f>'VPs2 VRs2'!U32</f>
        <v>I</v>
      </c>
      <c r="H16" s="25">
        <f>'Rychlá mířená'!Q32</f>
        <v>55.61</v>
      </c>
      <c r="I16" s="25">
        <f>Akční!R32</f>
        <v>54.08</v>
      </c>
      <c r="J16" s="25">
        <f>F16+H16+I16</f>
        <v>249.69</v>
      </c>
    </row>
    <row r="17" spans="1:10" ht="15">
      <c r="A17" s="12">
        <v>9</v>
      </c>
      <c r="B17" s="12">
        <v>21</v>
      </c>
      <c r="C17" s="12" t="s">
        <v>68</v>
      </c>
      <c r="D17" s="12">
        <v>1958</v>
      </c>
      <c r="E17" s="12" t="s">
        <v>50</v>
      </c>
      <c r="F17" s="12">
        <f>'VPs2 VRs2'!T29</f>
        <v>139</v>
      </c>
      <c r="G17" s="12" t="str">
        <f>'VPs2 VRs2'!U29</f>
        <v>II</v>
      </c>
      <c r="H17" s="25">
        <f>'Rychlá mířená'!Q29</f>
        <v>54.08</v>
      </c>
      <c r="I17" s="25">
        <f>Akční!R29</f>
        <v>41.33</v>
      </c>
      <c r="J17" s="25">
        <f>F17+H17+I17</f>
        <v>234.40999999999997</v>
      </c>
    </row>
    <row r="18" spans="1:10" ht="15">
      <c r="A18" s="12">
        <v>10</v>
      </c>
      <c r="B18" s="12">
        <v>22</v>
      </c>
      <c r="C18" s="12" t="s">
        <v>73</v>
      </c>
      <c r="D18" s="12">
        <v>1958</v>
      </c>
      <c r="E18" s="12" t="s">
        <v>60</v>
      </c>
      <c r="F18" s="12">
        <f>'VPs2 VRs2'!T30</f>
        <v>144</v>
      </c>
      <c r="G18" s="12" t="str">
        <f>'VPs2 VRs2'!U30</f>
        <v>I</v>
      </c>
      <c r="H18" s="25">
        <f>'Rychlá mířená'!Q30</f>
        <v>49.71</v>
      </c>
      <c r="I18" s="25">
        <f>Akční!R30</f>
        <v>39.33</v>
      </c>
      <c r="J18" s="25">
        <f>F18+H18+I18</f>
        <v>233.04000000000002</v>
      </c>
    </row>
    <row r="19" spans="1:10" ht="15">
      <c r="A19" s="12">
        <v>11</v>
      </c>
      <c r="B19" s="12">
        <v>15</v>
      </c>
      <c r="C19" s="12" t="s">
        <v>66</v>
      </c>
      <c r="D19" s="12">
        <v>1971</v>
      </c>
      <c r="E19" s="12" t="s">
        <v>50</v>
      </c>
      <c r="F19" s="12">
        <f>'VPs2 VRs2'!T23</f>
        <v>122</v>
      </c>
      <c r="G19" s="12">
        <f>'VPs2 VRs2'!U23</f>
        <v>0</v>
      </c>
      <c r="H19" s="25">
        <f>'Rychlá mířená'!Q23</f>
        <v>59.22</v>
      </c>
      <c r="I19" s="25">
        <f>Akční!R23</f>
        <v>51.54</v>
      </c>
      <c r="J19" s="25">
        <f>F19+H19+I19</f>
        <v>232.76</v>
      </c>
    </row>
    <row r="20" spans="1:10" ht="15">
      <c r="A20" s="12">
        <v>12</v>
      </c>
      <c r="B20" s="12">
        <v>20</v>
      </c>
      <c r="C20" s="12" t="s">
        <v>72</v>
      </c>
      <c r="D20" s="12">
        <v>1978</v>
      </c>
      <c r="E20" s="12" t="s">
        <v>60</v>
      </c>
      <c r="F20" s="12">
        <f>'VPs2 VRs2'!T28</f>
        <v>132</v>
      </c>
      <c r="G20" s="12" t="str">
        <f>'VPs2 VRs2'!U28</f>
        <v>III</v>
      </c>
      <c r="H20" s="25">
        <f>'Rychlá mířená'!Q28</f>
        <v>30.21</v>
      </c>
      <c r="I20" s="25">
        <f>Akční!R28</f>
        <v>63.13</v>
      </c>
      <c r="J20" s="25">
        <f>F20+H20+I20</f>
        <v>225.34</v>
      </c>
    </row>
    <row r="21" spans="1:10" ht="15">
      <c r="A21" s="12">
        <v>13</v>
      </c>
      <c r="B21" s="12">
        <v>25</v>
      </c>
      <c r="C21" s="12" t="s">
        <v>67</v>
      </c>
      <c r="D21" s="12">
        <v>1971</v>
      </c>
      <c r="E21" s="12" t="s">
        <v>50</v>
      </c>
      <c r="F21" s="12">
        <f>'VPs2 VRs2'!T33</f>
        <v>133</v>
      </c>
      <c r="G21" s="12" t="str">
        <f>'VPs2 VRs2'!U33</f>
        <v>III</v>
      </c>
      <c r="H21" s="25">
        <f>'Rychlá mířená'!Q33</f>
        <v>24.23</v>
      </c>
      <c r="I21" s="25">
        <f>Akční!R33</f>
        <v>64.25999999999999</v>
      </c>
      <c r="J21" s="25">
        <f>F21+H21+I21</f>
        <v>221.48999999999998</v>
      </c>
    </row>
    <row r="22" spans="1:10" ht="15">
      <c r="A22" s="12">
        <v>14</v>
      </c>
      <c r="B22" s="12">
        <v>14</v>
      </c>
      <c r="C22" s="12" t="s">
        <v>65</v>
      </c>
      <c r="D22" s="12">
        <v>1968</v>
      </c>
      <c r="E22" s="12" t="s">
        <v>57</v>
      </c>
      <c r="F22" s="12">
        <f>'VPs2 VRs2'!T22</f>
        <v>143</v>
      </c>
      <c r="G22" s="12" t="str">
        <f>'VPs2 VRs2'!U22</f>
        <v>I</v>
      </c>
      <c r="H22" s="25">
        <f>'Rychlá mířená'!Q22</f>
        <v>41.61</v>
      </c>
      <c r="I22" s="25">
        <f>Akční!R22</f>
        <v>36.11</v>
      </c>
      <c r="J22" s="25">
        <f>F22+H22+I22</f>
        <v>220.72000000000003</v>
      </c>
    </row>
    <row r="23" spans="1:10" ht="15">
      <c r="A23" s="12">
        <v>15</v>
      </c>
      <c r="B23" s="12">
        <v>3</v>
      </c>
      <c r="C23" s="12" t="s">
        <v>47</v>
      </c>
      <c r="D23" s="12">
        <v>1978</v>
      </c>
      <c r="E23" s="12" t="s">
        <v>48</v>
      </c>
      <c r="F23" s="12">
        <f>'VPs2 VRs2'!T11</f>
        <v>141</v>
      </c>
      <c r="G23" s="12" t="str">
        <f>'VPs2 VRs2'!U11</f>
        <v>I</v>
      </c>
      <c r="H23" s="25">
        <f>'Rychlá mířená'!Q11</f>
        <v>21.53</v>
      </c>
      <c r="I23" s="25">
        <f>Akční!R11</f>
        <v>55.15</v>
      </c>
      <c r="J23" s="25">
        <f>F23+H23+I23</f>
        <v>217.68</v>
      </c>
    </row>
    <row r="24" spans="1:10" ht="15">
      <c r="A24" s="12">
        <v>16</v>
      </c>
      <c r="B24" s="12">
        <v>16</v>
      </c>
      <c r="C24" s="12" t="s">
        <v>69</v>
      </c>
      <c r="D24" s="12">
        <v>1958</v>
      </c>
      <c r="E24" s="12" t="s">
        <v>46</v>
      </c>
      <c r="F24" s="12">
        <f>'VPs2 VRs2'!T24</f>
        <v>140</v>
      </c>
      <c r="G24" s="12" t="str">
        <f>'VPs2 VRs2'!U24</f>
        <v>I</v>
      </c>
      <c r="H24" s="25">
        <f>'Rychlá mířená'!Q24</f>
        <v>33.58</v>
      </c>
      <c r="I24" s="25">
        <f>Akční!R24</f>
        <v>42.3</v>
      </c>
      <c r="J24" s="25">
        <f>F24+H24+I24</f>
        <v>215.88</v>
      </c>
    </row>
    <row r="25" spans="1:10" ht="15">
      <c r="A25" s="12">
        <v>17</v>
      </c>
      <c r="B25" s="12">
        <v>6</v>
      </c>
      <c r="C25" s="12" t="s">
        <v>56</v>
      </c>
      <c r="D25" s="12">
        <v>1970</v>
      </c>
      <c r="E25" s="12" t="s">
        <v>57</v>
      </c>
      <c r="F25" s="12">
        <f>'VPs2 VRs2'!T14</f>
        <v>137</v>
      </c>
      <c r="G25" s="12" t="str">
        <f>'VPs2 VRs2'!U14</f>
        <v>II</v>
      </c>
      <c r="H25" s="25">
        <f>'Rychlá mířená'!Q14</f>
        <v>44.79</v>
      </c>
      <c r="I25" s="25">
        <f>Akční!R14</f>
        <v>33.91</v>
      </c>
      <c r="J25" s="25">
        <f>F25+H25+I25</f>
        <v>215.7</v>
      </c>
    </row>
    <row r="26" spans="1:10" ht="15">
      <c r="A26" s="12">
        <v>18</v>
      </c>
      <c r="B26" s="12">
        <v>30</v>
      </c>
      <c r="C26" s="12" t="s">
        <v>79</v>
      </c>
      <c r="D26" s="12">
        <v>1961</v>
      </c>
      <c r="E26" s="12" t="s">
        <v>50</v>
      </c>
      <c r="F26" s="12">
        <f>'VPs2 VRs2'!T38</f>
        <v>132</v>
      </c>
      <c r="G26" s="12" t="str">
        <f>'VPs2 VRs2'!U38</f>
        <v>III</v>
      </c>
      <c r="H26" s="25">
        <f>'Rychlá mířená'!Q38</f>
        <v>38.36</v>
      </c>
      <c r="I26" s="25">
        <f>Akční!R38</f>
        <v>39.33</v>
      </c>
      <c r="J26" s="25">
        <f>F26+H26+I26</f>
        <v>209.69</v>
      </c>
    </row>
    <row r="27" spans="1:10" ht="15">
      <c r="A27" s="12">
        <v>19</v>
      </c>
      <c r="B27" s="12">
        <v>8</v>
      </c>
      <c r="C27" s="12" t="s">
        <v>61</v>
      </c>
      <c r="D27" s="12">
        <v>1954</v>
      </c>
      <c r="E27" s="12" t="s">
        <v>60</v>
      </c>
      <c r="F27" s="12">
        <f>'VPs2 VRs2'!T16</f>
        <v>125</v>
      </c>
      <c r="G27" s="12" t="str">
        <f>'VPs2 VRs2'!U16</f>
        <v>III</v>
      </c>
      <c r="H27" s="25">
        <f>'Rychlá mířená'!Q16</f>
        <v>27.59</v>
      </c>
      <c r="I27" s="25">
        <f>Akční!R16</f>
        <v>50.2</v>
      </c>
      <c r="J27" s="25">
        <f>F27+H27+I27</f>
        <v>202.79000000000002</v>
      </c>
    </row>
    <row r="28" spans="1:10" ht="15">
      <c r="A28" s="12">
        <v>20</v>
      </c>
      <c r="B28" s="12">
        <v>31</v>
      </c>
      <c r="C28" s="12" t="s">
        <v>80</v>
      </c>
      <c r="D28" s="12">
        <v>1965</v>
      </c>
      <c r="E28" s="12" t="s">
        <v>60</v>
      </c>
      <c r="F28" s="12">
        <f>'VPs2 VRs2'!T39</f>
        <v>133</v>
      </c>
      <c r="G28" s="12" t="str">
        <f>'VPs2 VRs2'!U39</f>
        <v>III</v>
      </c>
      <c r="H28" s="25">
        <f>'Rychlá mířená'!Q39</f>
        <v>15.010000000000002</v>
      </c>
      <c r="I28" s="25">
        <f>Akční!R39</f>
        <v>50.56</v>
      </c>
      <c r="J28" s="25">
        <f>F28+H28+I28</f>
        <v>198.57</v>
      </c>
    </row>
    <row r="29" spans="1:10" ht="15">
      <c r="A29" s="12">
        <v>21</v>
      </c>
      <c r="B29" s="12">
        <v>4</v>
      </c>
      <c r="C29" s="12" t="s">
        <v>51</v>
      </c>
      <c r="D29" s="12">
        <v>1949</v>
      </c>
      <c r="E29" s="12" t="s">
        <v>46</v>
      </c>
      <c r="F29" s="12">
        <f>'VPs2 VRs2'!T12</f>
        <v>137</v>
      </c>
      <c r="G29" s="12" t="str">
        <f>'VPs2 VRs2'!U12</f>
        <v>II</v>
      </c>
      <c r="H29" s="25">
        <f>'Rychlá mířená'!Q12</f>
        <v>15.42</v>
      </c>
      <c r="I29" s="25">
        <f>Akční!R12</f>
        <v>36.01</v>
      </c>
      <c r="J29" s="25">
        <f>F29+H29+I29</f>
        <v>188.42999999999998</v>
      </c>
    </row>
    <row r="30" spans="1:10" ht="15">
      <c r="A30" s="12">
        <v>22</v>
      </c>
      <c r="B30" s="12">
        <v>5</v>
      </c>
      <c r="C30" s="12" t="s">
        <v>54</v>
      </c>
      <c r="D30" s="12">
        <v>1991</v>
      </c>
      <c r="E30" s="12" t="s">
        <v>55</v>
      </c>
      <c r="F30" s="12">
        <f>'VPs2 VRs2'!T13</f>
        <v>129</v>
      </c>
      <c r="G30" s="12" t="str">
        <f>'VPs2 VRs2'!U13</f>
        <v>III</v>
      </c>
      <c r="H30" s="25">
        <f>'Rychlá mířená'!Q13</f>
        <v>38.72</v>
      </c>
      <c r="I30" s="25">
        <f>Akční!R13</f>
        <v>20.58</v>
      </c>
      <c r="J30" s="25">
        <f>F30+H30+I30</f>
        <v>188.3</v>
      </c>
    </row>
    <row r="31" spans="1:10" ht="15">
      <c r="A31" s="12">
        <v>23</v>
      </c>
      <c r="B31" s="12">
        <v>13</v>
      </c>
      <c r="C31" s="12" t="s">
        <v>64</v>
      </c>
      <c r="D31" s="12">
        <v>1954</v>
      </c>
      <c r="E31" s="12" t="s">
        <v>50</v>
      </c>
      <c r="F31" s="12">
        <f>'VPs2 VRs2'!T21</f>
        <v>136</v>
      </c>
      <c r="G31" s="12" t="str">
        <f>'VPs2 VRs2'!U21</f>
        <v>II</v>
      </c>
      <c r="H31" s="25">
        <f>'Rychlá mířená'!Q21</f>
        <v>23.04</v>
      </c>
      <c r="I31" s="25">
        <f>Akční!R21</f>
        <v>29.229999999999997</v>
      </c>
      <c r="J31" s="25">
        <f>F31+H31+I31</f>
        <v>188.26999999999998</v>
      </c>
    </row>
    <row r="32" spans="1:10" ht="15">
      <c r="A32" s="12">
        <v>24</v>
      </c>
      <c r="B32" s="12">
        <v>18</v>
      </c>
      <c r="C32" s="12" t="s">
        <v>52</v>
      </c>
      <c r="D32" s="12">
        <v>1961</v>
      </c>
      <c r="E32" s="12" t="s">
        <v>50</v>
      </c>
      <c r="F32" s="12">
        <f>'VPs2 VRs2'!T26</f>
        <v>141</v>
      </c>
      <c r="G32" s="12" t="str">
        <f>'VPs2 VRs2'!U26</f>
        <v>I</v>
      </c>
      <c r="H32" s="25">
        <f>'Rychlá mířená'!Q26</f>
        <v>0</v>
      </c>
      <c r="I32" s="25">
        <f>Akční!R26</f>
        <v>43.85</v>
      </c>
      <c r="J32" s="25">
        <f>F32+H32+I32</f>
        <v>184.85</v>
      </c>
    </row>
    <row r="33" spans="1:10" ht="15">
      <c r="A33" s="12">
        <v>25</v>
      </c>
      <c r="B33" s="12">
        <v>29</v>
      </c>
      <c r="C33" s="12" t="s">
        <v>78</v>
      </c>
      <c r="D33" s="12">
        <v>1978</v>
      </c>
      <c r="E33" s="12" t="s">
        <v>60</v>
      </c>
      <c r="F33" s="12">
        <f>'VPs2 VRs2'!T37</f>
        <v>127</v>
      </c>
      <c r="G33" s="12" t="str">
        <f>'VPs2 VRs2'!U37</f>
        <v>III</v>
      </c>
      <c r="H33" s="25">
        <f>'Rychlá mířená'!Q37</f>
        <v>25.57</v>
      </c>
      <c r="I33" s="25">
        <f>Akční!R37</f>
        <v>31.270000000000003</v>
      </c>
      <c r="J33" s="25">
        <f>F33+H33+I33</f>
        <v>183.84</v>
      </c>
    </row>
    <row r="34" spans="1:10" ht="15">
      <c r="A34" s="12">
        <v>26</v>
      </c>
      <c r="B34" s="12">
        <v>17</v>
      </c>
      <c r="C34" s="12" t="s">
        <v>70</v>
      </c>
      <c r="D34" s="12">
        <v>1954</v>
      </c>
      <c r="E34" s="12" t="s">
        <v>46</v>
      </c>
      <c r="F34" s="12">
        <f>'VPs2 VRs2'!T25</f>
        <v>124</v>
      </c>
      <c r="G34" s="12">
        <f>'VPs2 VRs2'!U25</f>
        <v>0</v>
      </c>
      <c r="H34" s="25">
        <f>'Rychlá mířená'!Q25</f>
        <v>36.510000000000005</v>
      </c>
      <c r="I34" s="25">
        <f>Akční!R25</f>
        <v>16.85</v>
      </c>
      <c r="J34" s="25">
        <f>F34+H34+I34</f>
        <v>177.35999999999999</v>
      </c>
    </row>
    <row r="35" spans="1:10" ht="15">
      <c r="A35" s="12">
        <v>27</v>
      </c>
      <c r="B35" s="12">
        <v>2</v>
      </c>
      <c r="C35" s="12" t="s">
        <v>45</v>
      </c>
      <c r="D35" s="12">
        <v>1960</v>
      </c>
      <c r="E35" s="12" t="s">
        <v>46</v>
      </c>
      <c r="F35" s="12">
        <f>'VPs2 VRs2'!T10</f>
        <v>134</v>
      </c>
      <c r="G35" s="12" t="str">
        <f>'VPs2 VRs2'!U10</f>
        <v>II</v>
      </c>
      <c r="H35" s="25">
        <f>'Rychlá mířená'!Q10</f>
        <v>14.75</v>
      </c>
      <c r="I35" s="25">
        <f>Akční!R10</f>
        <v>21.049999999999997</v>
      </c>
      <c r="J35" s="25">
        <f>F35+H35+I35</f>
        <v>169.8</v>
      </c>
    </row>
    <row r="36" spans="1:10" ht="15">
      <c r="A36" s="12">
        <v>28</v>
      </c>
      <c r="B36" s="12">
        <v>19</v>
      </c>
      <c r="C36" s="12" t="s">
        <v>53</v>
      </c>
      <c r="D36" s="12">
        <v>1963</v>
      </c>
      <c r="E36" s="12" t="s">
        <v>50</v>
      </c>
      <c r="F36" s="12">
        <f>'VPs2 VRs2'!T27</f>
        <v>139</v>
      </c>
      <c r="G36" s="12" t="str">
        <f>'VPs2 VRs2'!U27</f>
        <v>II</v>
      </c>
      <c r="H36" s="25">
        <f>'Rychlá mířená'!Q27</f>
        <v>16.94</v>
      </c>
      <c r="I36" s="25">
        <f>Akční!R27</f>
        <v>8.259999999999998</v>
      </c>
      <c r="J36" s="25">
        <f>F36+H36+I36</f>
        <v>164.2</v>
      </c>
    </row>
    <row r="37" spans="1:10" ht="15">
      <c r="A37" s="12">
        <v>29</v>
      </c>
      <c r="B37" s="12">
        <v>9</v>
      </c>
      <c r="C37" s="12" t="s">
        <v>44</v>
      </c>
      <c r="D37" s="12">
        <v>1973</v>
      </c>
      <c r="E37" s="12" t="s">
        <v>50</v>
      </c>
      <c r="F37" s="12">
        <f>'VPs2 VRs2'!T17</f>
        <v>140</v>
      </c>
      <c r="G37" s="12" t="str">
        <f>'VPs2 VRs2'!U17</f>
        <v>I</v>
      </c>
      <c r="H37" s="25">
        <f>'Rychlá mířená'!Q17</f>
        <v>0</v>
      </c>
      <c r="I37" s="25">
        <f>Akční!R17</f>
        <v>20.64</v>
      </c>
      <c r="J37" s="25">
        <f>F37+H37+I37</f>
        <v>160.64</v>
      </c>
    </row>
    <row r="38" spans="1:10" ht="15">
      <c r="A38" s="12">
        <v>30</v>
      </c>
      <c r="B38" s="12">
        <v>11</v>
      </c>
      <c r="C38" s="12" t="s">
        <v>62</v>
      </c>
      <c r="D38" s="12">
        <v>1961</v>
      </c>
      <c r="E38" s="12" t="s">
        <v>60</v>
      </c>
      <c r="F38" s="12">
        <f>'VPs2 VRs2'!T19</f>
        <v>135</v>
      </c>
      <c r="G38" s="12" t="str">
        <f>'VPs2 VRs2'!U19</f>
        <v>II</v>
      </c>
      <c r="H38" s="25">
        <f>'Rychlá mířená'!Q19</f>
        <v>7.510000000000002</v>
      </c>
      <c r="I38" s="25">
        <f>Akční!R19</f>
        <v>17.42</v>
      </c>
      <c r="J38" s="25">
        <f>F38+H38+I38</f>
        <v>159.93</v>
      </c>
    </row>
    <row r="39" spans="1:11" ht="15">
      <c r="A39" s="36">
        <v>31</v>
      </c>
      <c r="B39" s="36">
        <v>7</v>
      </c>
      <c r="C39" s="36" t="s">
        <v>58</v>
      </c>
      <c r="D39" s="36">
        <v>1973</v>
      </c>
      <c r="E39" s="36" t="s">
        <v>59</v>
      </c>
      <c r="F39" s="36">
        <f>'VPs2 VRs2'!T15</f>
        <v>150</v>
      </c>
      <c r="G39" s="36" t="str">
        <f>'VPs2 VRs2'!U15</f>
        <v>M</v>
      </c>
      <c r="H39" s="37">
        <f>'Rychlá mířená'!Q15</f>
        <v>0</v>
      </c>
      <c r="I39" s="37">
        <f>Akční!R15</f>
        <v>0</v>
      </c>
      <c r="J39" s="41">
        <f>F39+H39+I39</f>
        <v>150</v>
      </c>
      <c r="K39" s="42"/>
    </row>
    <row r="40" spans="1:11" ht="15">
      <c r="A40" s="39"/>
      <c r="B40" s="39"/>
      <c r="C40" s="39"/>
      <c r="D40" s="39"/>
      <c r="E40" s="39"/>
      <c r="F40" s="39"/>
      <c r="G40" s="39"/>
      <c r="H40" s="40"/>
      <c r="I40" s="40"/>
      <c r="J40" s="40"/>
      <c r="K40" s="34"/>
    </row>
    <row r="41" spans="1:11" ht="15">
      <c r="A41" s="22" t="s">
        <v>88</v>
      </c>
      <c r="B41" s="34"/>
      <c r="C41" s="34"/>
      <c r="D41" s="34"/>
      <c r="E41" s="34"/>
      <c r="F41" s="34"/>
      <c r="G41" s="34"/>
      <c r="H41" s="38"/>
      <c r="I41" s="38"/>
      <c r="J41" s="38"/>
      <c r="K41" s="34"/>
    </row>
    <row r="42" spans="1:11" ht="15">
      <c r="A42" s="34"/>
      <c r="B42" s="34"/>
      <c r="C42" s="34"/>
      <c r="D42" s="34"/>
      <c r="E42" s="34"/>
      <c r="F42" s="34"/>
      <c r="G42" s="34"/>
      <c r="H42" s="38"/>
      <c r="I42" s="38"/>
      <c r="J42" s="38"/>
      <c r="K42" s="34"/>
    </row>
    <row r="43" spans="1:11" ht="15">
      <c r="A43" s="22" t="s">
        <v>22</v>
      </c>
      <c r="B43" s="6"/>
      <c r="C43" s="6"/>
      <c r="D43" s="6"/>
      <c r="E43" s="6"/>
      <c r="F43" s="6"/>
      <c r="G43" s="24"/>
      <c r="H43" s="38"/>
      <c r="I43" s="38"/>
      <c r="J43" s="38"/>
      <c r="K43" s="34"/>
    </row>
    <row r="44" spans="8:11" ht="15">
      <c r="H44" s="38"/>
      <c r="I44" s="38"/>
      <c r="J44" s="38"/>
      <c r="K44" s="34"/>
    </row>
    <row r="45" spans="1:11" ht="15">
      <c r="A45" s="31" t="s">
        <v>30</v>
      </c>
      <c r="B45" s="22"/>
      <c r="C45" s="22"/>
      <c r="D45" s="33" t="s">
        <v>37</v>
      </c>
      <c r="E45" s="22" t="s">
        <v>84</v>
      </c>
      <c r="F45" s="22"/>
      <c r="G45" s="34"/>
      <c r="H45" s="38"/>
      <c r="I45" s="38"/>
      <c r="J45" s="38"/>
      <c r="K45" s="34"/>
    </row>
    <row r="46" spans="1:11" ht="15">
      <c r="A46" s="22"/>
      <c r="B46" s="33" t="s">
        <v>4</v>
      </c>
      <c r="C46" s="22" t="s">
        <v>39</v>
      </c>
      <c r="D46" s="33" t="s">
        <v>31</v>
      </c>
      <c r="E46" s="22" t="s">
        <v>41</v>
      </c>
      <c r="F46" s="30" t="s">
        <v>42</v>
      </c>
      <c r="G46" s="34"/>
      <c r="H46" s="38"/>
      <c r="I46" s="38"/>
      <c r="J46" s="38"/>
      <c r="K46" s="34"/>
    </row>
    <row r="47" spans="1:11" ht="15">
      <c r="A47" s="22"/>
      <c r="B47" s="33" t="s">
        <v>32</v>
      </c>
      <c r="C47" s="22" t="s">
        <v>33</v>
      </c>
      <c r="D47" s="33" t="s">
        <v>86</v>
      </c>
      <c r="E47" s="22"/>
      <c r="F47" s="22"/>
      <c r="G47" s="28"/>
      <c r="H47" s="38"/>
      <c r="I47" s="38"/>
      <c r="J47" s="38"/>
      <c r="K47" s="34"/>
    </row>
    <row r="48" spans="1:11" ht="15">
      <c r="A48" s="22"/>
      <c r="B48" s="33" t="s">
        <v>82</v>
      </c>
      <c r="C48" s="22"/>
      <c r="D48" s="33" t="s">
        <v>89</v>
      </c>
      <c r="E48" s="22"/>
      <c r="F48" s="28"/>
      <c r="G48" s="23"/>
      <c r="H48" s="38"/>
      <c r="I48" s="38"/>
      <c r="J48" s="38"/>
      <c r="K48" s="34"/>
    </row>
    <row r="49" spans="1:11" ht="15">
      <c r="A49" s="22"/>
      <c r="B49" s="22"/>
      <c r="C49" s="32" t="s">
        <v>83</v>
      </c>
      <c r="D49" s="33" t="s">
        <v>85</v>
      </c>
      <c r="E49" s="22"/>
      <c r="F49" s="22"/>
      <c r="G49" s="28"/>
      <c r="H49" s="38"/>
      <c r="I49" s="38"/>
      <c r="J49" s="38"/>
      <c r="K49" s="34"/>
    </row>
    <row r="50" spans="1:11" ht="15">
      <c r="A50" s="22"/>
      <c r="B50" s="33" t="s">
        <v>87</v>
      </c>
      <c r="C50" s="22"/>
      <c r="D50" s="28"/>
      <c r="E50" s="28"/>
      <c r="F50" s="28"/>
      <c r="G50" s="23"/>
      <c r="H50" s="38"/>
      <c r="I50" s="38"/>
      <c r="J50" s="38"/>
      <c r="K50" s="34"/>
    </row>
    <row r="51" spans="1:11" ht="15">
      <c r="A51" s="22"/>
      <c r="B51" s="28"/>
      <c r="C51" s="28"/>
      <c r="D51" s="28"/>
      <c r="E51" s="28"/>
      <c r="F51" s="28"/>
      <c r="G51" s="23"/>
      <c r="H51" s="38"/>
      <c r="I51" s="38"/>
      <c r="J51" s="38"/>
      <c r="K51" s="34"/>
    </row>
    <row r="52" spans="1:11" ht="15">
      <c r="A52" s="22" t="s">
        <v>38</v>
      </c>
      <c r="B52" s="22"/>
      <c r="C52" s="22"/>
      <c r="D52" s="22"/>
      <c r="E52" s="22"/>
      <c r="F52" s="22"/>
      <c r="G52" s="23"/>
      <c r="H52" s="38"/>
      <c r="I52" s="38"/>
      <c r="J52" s="38"/>
      <c r="K52" s="34"/>
    </row>
    <row r="53" spans="1:11" ht="15">
      <c r="A53" s="22"/>
      <c r="B53" s="22"/>
      <c r="C53" s="22" t="s">
        <v>34</v>
      </c>
      <c r="D53" s="22"/>
      <c r="E53" s="22" t="s">
        <v>40</v>
      </c>
      <c r="F53" s="30"/>
      <c r="G53" s="23"/>
      <c r="H53" s="38"/>
      <c r="I53" s="38"/>
      <c r="J53" s="38"/>
      <c r="K53" s="34"/>
    </row>
    <row r="54" spans="1:7" ht="15">
      <c r="A54" s="22"/>
      <c r="B54" s="22"/>
      <c r="C54" s="29" t="s">
        <v>35</v>
      </c>
      <c r="D54" s="22"/>
      <c r="E54" s="29" t="s">
        <v>36</v>
      </c>
      <c r="F54" s="28"/>
      <c r="G54" s="22"/>
    </row>
    <row r="59" ht="15">
      <c r="H59" s="28"/>
    </row>
    <row r="60" ht="15">
      <c r="H60" s="28"/>
    </row>
    <row r="61" ht="15">
      <c r="H61" s="28"/>
    </row>
    <row r="62" ht="15">
      <c r="H62" s="28"/>
    </row>
    <row r="63" ht="15">
      <c r="H63" s="28"/>
    </row>
    <row r="64" ht="15">
      <c r="H64" s="28"/>
    </row>
    <row r="65" ht="15">
      <c r="H65" s="28"/>
    </row>
    <row r="66" ht="15">
      <c r="H66" s="28"/>
    </row>
    <row r="67" ht="15">
      <c r="H67" s="28"/>
    </row>
    <row r="68" ht="15">
      <c r="H68" s="28"/>
    </row>
  </sheetData>
  <sheetProtection/>
  <printOptions/>
  <pageMargins left="0.7" right="0.7" top="0.33" bottom="0.2" header="0.3" footer="0.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4"/>
  <sheetViews>
    <sheetView zoomScalePageLayoutView="0" workbookViewId="0" topLeftCell="A19">
      <selection activeCell="X15" sqref="X15"/>
    </sheetView>
  </sheetViews>
  <sheetFormatPr defaultColWidth="9.140625" defaultRowHeight="15"/>
  <cols>
    <col min="2" max="2" width="23.28125" style="0" customWidth="1"/>
    <col min="4" max="4" width="14.8515625" style="0" customWidth="1"/>
    <col min="5" max="19" width="4.7109375" style="0" customWidth="1"/>
    <col min="21" max="21" width="10.8515625" style="0" bestFit="1" customWidth="1"/>
  </cols>
  <sheetData>
    <row r="2" ht="15">
      <c r="A2" s="6" t="s">
        <v>23</v>
      </c>
    </row>
    <row r="8" spans="1:21" ht="15.75" thickBot="1">
      <c r="A8" s="19" t="s">
        <v>13</v>
      </c>
      <c r="B8" s="19" t="s">
        <v>14</v>
      </c>
      <c r="C8" s="26" t="s">
        <v>15</v>
      </c>
      <c r="D8" s="19" t="s">
        <v>16</v>
      </c>
      <c r="E8" s="35" t="s">
        <v>24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20" t="s">
        <v>25</v>
      </c>
      <c r="U8" s="20" t="s">
        <v>18</v>
      </c>
    </row>
    <row r="9" spans="1:21" ht="15">
      <c r="A9" s="12">
        <f>Výsledovka!B9</f>
        <v>1</v>
      </c>
      <c r="B9" s="12" t="str">
        <f>Výsledovka!C9</f>
        <v>Setnička Tomáš</v>
      </c>
      <c r="C9" s="12">
        <f>Výsledovka!D9</f>
        <v>1978</v>
      </c>
      <c r="D9" s="18" t="str">
        <f>Výsledovka!E9</f>
        <v>Hodkovice</v>
      </c>
      <c r="E9" s="13">
        <v>10</v>
      </c>
      <c r="F9" s="14">
        <v>10</v>
      </c>
      <c r="G9" s="14">
        <v>10</v>
      </c>
      <c r="H9" s="14">
        <v>10</v>
      </c>
      <c r="I9" s="15">
        <v>10</v>
      </c>
      <c r="J9" s="13">
        <v>10</v>
      </c>
      <c r="K9" s="14">
        <v>10</v>
      </c>
      <c r="L9" s="14">
        <v>10</v>
      </c>
      <c r="M9" s="14">
        <v>9</v>
      </c>
      <c r="N9" s="15">
        <v>9</v>
      </c>
      <c r="O9" s="13">
        <v>9</v>
      </c>
      <c r="P9" s="14">
        <v>9</v>
      </c>
      <c r="Q9" s="14">
        <v>9</v>
      </c>
      <c r="R9" s="14">
        <v>9</v>
      </c>
      <c r="S9" s="15">
        <v>9</v>
      </c>
      <c r="T9" s="21">
        <f>SUM(E9:S9)</f>
        <v>143</v>
      </c>
      <c r="U9" s="12" t="str">
        <f>IF(T9&gt;=146,"M",IF(T9&gt;=140,"I",IF(T9&gt;=134,"II",IF(T9&gt;=125,"III"))))</f>
        <v>I</v>
      </c>
    </row>
    <row r="10" spans="1:21" ht="15">
      <c r="A10" s="12">
        <f>Výsledovka!B35</f>
        <v>2</v>
      </c>
      <c r="B10" s="12" t="str">
        <f>Výsledovka!C35</f>
        <v>Šída Bohuslav</v>
      </c>
      <c r="C10" s="12">
        <f>Výsledovka!D35</f>
        <v>1960</v>
      </c>
      <c r="D10" s="18" t="str">
        <f>Výsledovka!E35</f>
        <v>Turnov</v>
      </c>
      <c r="E10" s="16">
        <v>10</v>
      </c>
      <c r="F10" s="12">
        <v>10</v>
      </c>
      <c r="G10" s="12">
        <v>10</v>
      </c>
      <c r="H10" s="12">
        <v>10</v>
      </c>
      <c r="I10" s="17">
        <v>9</v>
      </c>
      <c r="J10" s="16">
        <v>9</v>
      </c>
      <c r="K10" s="12">
        <v>9</v>
      </c>
      <c r="L10" s="12">
        <v>9</v>
      </c>
      <c r="M10" s="12">
        <v>9</v>
      </c>
      <c r="N10" s="17">
        <v>9</v>
      </c>
      <c r="O10" s="16">
        <v>9</v>
      </c>
      <c r="P10" s="12">
        <v>9</v>
      </c>
      <c r="Q10" s="12">
        <v>8</v>
      </c>
      <c r="R10" s="12">
        <v>7</v>
      </c>
      <c r="S10" s="17">
        <v>7</v>
      </c>
      <c r="T10" s="21">
        <f aca="true" t="shared" si="0" ref="T10:T53">SUM(E10:S10)</f>
        <v>134</v>
      </c>
      <c r="U10" s="12" t="str">
        <f aca="true" t="shared" si="1" ref="U10:U53">IF(T10&gt;=146,"M",IF(T10&gt;=140,"I",IF(T10&gt;=134,"II",IF(T10&gt;=125,"III"))))</f>
        <v>II</v>
      </c>
    </row>
    <row r="11" spans="1:21" ht="15">
      <c r="A11" s="12">
        <f>Výsledovka!B23</f>
        <v>3</v>
      </c>
      <c r="B11" s="12" t="str">
        <f>Výsledovka!C23</f>
        <v>Saska Michal</v>
      </c>
      <c r="C11" s="12">
        <f>Výsledovka!D23</f>
        <v>1978</v>
      </c>
      <c r="D11" s="18" t="str">
        <f>Výsledovka!E23</f>
        <v>SSK Semily</v>
      </c>
      <c r="E11" s="16">
        <v>10</v>
      </c>
      <c r="F11" s="12">
        <v>10</v>
      </c>
      <c r="G11" s="12">
        <v>10</v>
      </c>
      <c r="H11" s="12">
        <v>10</v>
      </c>
      <c r="I11" s="17">
        <v>10</v>
      </c>
      <c r="J11" s="16">
        <v>10</v>
      </c>
      <c r="K11" s="12">
        <v>10</v>
      </c>
      <c r="L11" s="12">
        <v>10</v>
      </c>
      <c r="M11" s="12">
        <v>9</v>
      </c>
      <c r="N11" s="17">
        <v>9</v>
      </c>
      <c r="O11" s="16">
        <v>9</v>
      </c>
      <c r="P11" s="12">
        <v>9</v>
      </c>
      <c r="Q11" s="12">
        <v>9</v>
      </c>
      <c r="R11" s="12">
        <v>8</v>
      </c>
      <c r="S11" s="17">
        <v>8</v>
      </c>
      <c r="T11" s="21">
        <f t="shared" si="0"/>
        <v>141</v>
      </c>
      <c r="U11" s="12" t="str">
        <f t="shared" si="1"/>
        <v>I</v>
      </c>
    </row>
    <row r="12" spans="1:21" ht="15">
      <c r="A12" s="12">
        <f>Výsledovka!B29</f>
        <v>4</v>
      </c>
      <c r="B12" s="12" t="str">
        <f>Výsledovka!C29</f>
        <v>Hudský Vítězslav</v>
      </c>
      <c r="C12" s="12">
        <f>Výsledovka!D29</f>
        <v>1949</v>
      </c>
      <c r="D12" s="18" t="str">
        <f>Výsledovka!E29</f>
        <v>Turnov</v>
      </c>
      <c r="E12" s="16">
        <v>10</v>
      </c>
      <c r="F12" s="12">
        <v>10</v>
      </c>
      <c r="G12" s="12">
        <v>10</v>
      </c>
      <c r="H12" s="12">
        <v>10</v>
      </c>
      <c r="I12" s="17">
        <v>10</v>
      </c>
      <c r="J12" s="16">
        <v>10</v>
      </c>
      <c r="K12" s="12">
        <v>10</v>
      </c>
      <c r="L12" s="12">
        <v>9</v>
      </c>
      <c r="M12" s="12">
        <v>9</v>
      </c>
      <c r="N12" s="17">
        <v>9</v>
      </c>
      <c r="O12" s="16">
        <v>9</v>
      </c>
      <c r="P12" s="12">
        <v>9</v>
      </c>
      <c r="Q12" s="12">
        <v>8</v>
      </c>
      <c r="R12" s="12">
        <v>8</v>
      </c>
      <c r="S12" s="17">
        <v>6</v>
      </c>
      <c r="T12" s="21">
        <f t="shared" si="0"/>
        <v>137</v>
      </c>
      <c r="U12" s="12" t="str">
        <f t="shared" si="1"/>
        <v>II</v>
      </c>
    </row>
    <row r="13" spans="1:21" ht="15">
      <c r="A13" s="12">
        <f>Výsledovka!B30</f>
        <v>5</v>
      </c>
      <c r="B13" s="12" t="str">
        <f>Výsledovka!C30</f>
        <v>Lank Lukáš</v>
      </c>
      <c r="C13" s="12">
        <f>Výsledovka!D30</f>
        <v>1991</v>
      </c>
      <c r="D13" s="18" t="str">
        <f>Výsledovka!E30</f>
        <v>indiv.</v>
      </c>
      <c r="E13" s="16">
        <v>9</v>
      </c>
      <c r="F13" s="12">
        <v>9</v>
      </c>
      <c r="G13" s="12">
        <v>9</v>
      </c>
      <c r="H13" s="12">
        <v>9</v>
      </c>
      <c r="I13" s="17">
        <v>9</v>
      </c>
      <c r="J13" s="16">
        <v>9</v>
      </c>
      <c r="K13" s="12">
        <v>9</v>
      </c>
      <c r="L13" s="12">
        <v>9</v>
      </c>
      <c r="M13" s="12">
        <v>9</v>
      </c>
      <c r="N13" s="17">
        <v>9</v>
      </c>
      <c r="O13" s="16">
        <v>8</v>
      </c>
      <c r="P13" s="12">
        <v>8</v>
      </c>
      <c r="Q13" s="12">
        <v>8</v>
      </c>
      <c r="R13" s="12">
        <v>8</v>
      </c>
      <c r="S13" s="17">
        <v>7</v>
      </c>
      <c r="T13" s="21">
        <f t="shared" si="0"/>
        <v>129</v>
      </c>
      <c r="U13" s="12" t="str">
        <f t="shared" si="1"/>
        <v>III</v>
      </c>
    </row>
    <row r="14" spans="1:21" ht="15">
      <c r="A14" s="12">
        <f>Výsledovka!B25</f>
        <v>6</v>
      </c>
      <c r="B14" s="12" t="str">
        <f>Výsledovka!C25</f>
        <v>Mikule Roman</v>
      </c>
      <c r="C14" s="12">
        <f>Výsledovka!D25</f>
        <v>1970</v>
      </c>
      <c r="D14" s="18" t="str">
        <f>Výsledovka!E25</f>
        <v>Jenišovice</v>
      </c>
      <c r="E14" s="16">
        <v>10</v>
      </c>
      <c r="F14" s="12">
        <v>10</v>
      </c>
      <c r="G14" s="12">
        <v>10</v>
      </c>
      <c r="H14" s="12">
        <v>9</v>
      </c>
      <c r="I14" s="17">
        <v>9</v>
      </c>
      <c r="J14" s="16">
        <v>9</v>
      </c>
      <c r="K14" s="12">
        <v>9</v>
      </c>
      <c r="L14" s="12">
        <v>9</v>
      </c>
      <c r="M14" s="12">
        <v>9</v>
      </c>
      <c r="N14" s="17">
        <v>9</v>
      </c>
      <c r="O14" s="16">
        <v>9</v>
      </c>
      <c r="P14" s="12">
        <v>9</v>
      </c>
      <c r="Q14" s="12">
        <v>9</v>
      </c>
      <c r="R14" s="12">
        <v>9</v>
      </c>
      <c r="S14" s="17">
        <v>8</v>
      </c>
      <c r="T14" s="21">
        <f t="shared" si="0"/>
        <v>137</v>
      </c>
      <c r="U14" s="12" t="str">
        <f t="shared" si="1"/>
        <v>II</v>
      </c>
    </row>
    <row r="15" spans="1:21" ht="15">
      <c r="A15" s="12">
        <f>Výsledovka!B39</f>
        <v>7</v>
      </c>
      <c r="B15" s="12" t="str">
        <f>Výsledovka!C39</f>
        <v>Pohořalý Martin</v>
      </c>
      <c r="C15" s="12">
        <v>1965</v>
      </c>
      <c r="D15" s="18" t="s">
        <v>60</v>
      </c>
      <c r="E15" s="16">
        <v>10</v>
      </c>
      <c r="F15" s="12">
        <v>10</v>
      </c>
      <c r="G15" s="12">
        <v>10</v>
      </c>
      <c r="H15" s="12">
        <v>10</v>
      </c>
      <c r="I15" s="17">
        <v>10</v>
      </c>
      <c r="J15" s="16">
        <v>10</v>
      </c>
      <c r="K15" s="12">
        <v>10</v>
      </c>
      <c r="L15" s="12">
        <v>10</v>
      </c>
      <c r="M15" s="12">
        <v>10</v>
      </c>
      <c r="N15" s="17">
        <v>10</v>
      </c>
      <c r="O15" s="16">
        <v>10</v>
      </c>
      <c r="P15" s="12">
        <v>10</v>
      </c>
      <c r="Q15" s="12">
        <v>10</v>
      </c>
      <c r="R15" s="12">
        <v>10</v>
      </c>
      <c r="S15" s="17">
        <v>10</v>
      </c>
      <c r="T15" s="21">
        <f t="shared" si="0"/>
        <v>150</v>
      </c>
      <c r="U15" s="12" t="str">
        <f t="shared" si="1"/>
        <v>M</v>
      </c>
    </row>
    <row r="16" spans="1:21" ht="15">
      <c r="A16" s="12">
        <f>Výsledovka!B27</f>
        <v>8</v>
      </c>
      <c r="B16" s="12" t="str">
        <f>Výsledovka!C27</f>
        <v>Velc Jindřich</v>
      </c>
      <c r="C16" s="12">
        <f>Výsledovka!D27</f>
        <v>1954</v>
      </c>
      <c r="D16" s="18" t="str">
        <f>Výsledovka!E27</f>
        <v>Liberec</v>
      </c>
      <c r="E16" s="16">
        <v>10</v>
      </c>
      <c r="F16" s="12">
        <v>10</v>
      </c>
      <c r="G16" s="12">
        <v>9</v>
      </c>
      <c r="H16" s="12">
        <v>9</v>
      </c>
      <c r="I16" s="17">
        <v>9</v>
      </c>
      <c r="J16" s="16">
        <v>9</v>
      </c>
      <c r="K16" s="12">
        <v>9</v>
      </c>
      <c r="L16" s="12">
        <v>8</v>
      </c>
      <c r="M16" s="12">
        <v>8</v>
      </c>
      <c r="N16" s="17">
        <v>8</v>
      </c>
      <c r="O16" s="16">
        <v>8</v>
      </c>
      <c r="P16" s="12">
        <v>8</v>
      </c>
      <c r="Q16" s="12">
        <v>7</v>
      </c>
      <c r="R16" s="12">
        <v>7</v>
      </c>
      <c r="S16" s="17">
        <v>6</v>
      </c>
      <c r="T16" s="21">
        <f t="shared" si="0"/>
        <v>125</v>
      </c>
      <c r="U16" s="12" t="str">
        <f t="shared" si="1"/>
        <v>III</v>
      </c>
    </row>
    <row r="17" spans="1:21" ht="15">
      <c r="A17" s="12">
        <f>Výsledovka!B37</f>
        <v>9</v>
      </c>
      <c r="B17" s="12" t="str">
        <f>Výsledovka!C37</f>
        <v>Pekláková Jaroslava</v>
      </c>
      <c r="C17" s="12">
        <f>Výsledovka!D37</f>
        <v>1973</v>
      </c>
      <c r="D17" s="18" t="str">
        <f>Výsledovka!E37</f>
        <v>Hodkovice</v>
      </c>
      <c r="E17" s="16">
        <v>10</v>
      </c>
      <c r="F17" s="12">
        <v>10</v>
      </c>
      <c r="G17" s="12">
        <v>10</v>
      </c>
      <c r="H17" s="12">
        <v>10</v>
      </c>
      <c r="I17" s="17">
        <v>10</v>
      </c>
      <c r="J17" s="16">
        <v>9</v>
      </c>
      <c r="K17" s="12">
        <v>9</v>
      </c>
      <c r="L17" s="12">
        <v>9</v>
      </c>
      <c r="M17" s="12">
        <v>9</v>
      </c>
      <c r="N17" s="17">
        <v>9</v>
      </c>
      <c r="O17" s="16">
        <v>9</v>
      </c>
      <c r="P17" s="12">
        <v>9</v>
      </c>
      <c r="Q17" s="12">
        <v>9</v>
      </c>
      <c r="R17" s="12">
        <v>9</v>
      </c>
      <c r="S17" s="17">
        <v>9</v>
      </c>
      <c r="T17" s="21">
        <f t="shared" si="0"/>
        <v>140</v>
      </c>
      <c r="U17" s="12" t="str">
        <f t="shared" si="1"/>
        <v>I</v>
      </c>
    </row>
    <row r="18" spans="1:21" ht="15">
      <c r="A18" s="12">
        <f>Výsledovka!B15</f>
        <v>10</v>
      </c>
      <c r="B18" s="12" t="str">
        <f>Výsledovka!C15</f>
        <v>Jareš Květoslav</v>
      </c>
      <c r="C18" s="12">
        <f>Výsledovka!D15</f>
        <v>1948</v>
      </c>
      <c r="D18" s="18" t="str">
        <f>Výsledovka!E15</f>
        <v>Hodkovice</v>
      </c>
      <c r="E18" s="16">
        <v>10</v>
      </c>
      <c r="F18" s="12">
        <v>10</v>
      </c>
      <c r="G18" s="12">
        <v>10</v>
      </c>
      <c r="H18" s="12">
        <v>10</v>
      </c>
      <c r="I18" s="17">
        <v>10</v>
      </c>
      <c r="J18" s="16">
        <v>10</v>
      </c>
      <c r="K18" s="12">
        <v>10</v>
      </c>
      <c r="L18" s="12">
        <v>10</v>
      </c>
      <c r="M18" s="12">
        <v>10</v>
      </c>
      <c r="N18" s="17">
        <v>10</v>
      </c>
      <c r="O18" s="16">
        <v>10</v>
      </c>
      <c r="P18" s="12">
        <v>10</v>
      </c>
      <c r="Q18" s="12">
        <v>9</v>
      </c>
      <c r="R18" s="12">
        <v>9</v>
      </c>
      <c r="S18" s="17">
        <v>9</v>
      </c>
      <c r="T18" s="21">
        <f t="shared" si="0"/>
        <v>147</v>
      </c>
      <c r="U18" s="12" t="str">
        <f t="shared" si="1"/>
        <v>M</v>
      </c>
    </row>
    <row r="19" spans="1:21" ht="15">
      <c r="A19" s="12">
        <f>Výsledovka!B38</f>
        <v>11</v>
      </c>
      <c r="B19" s="12" t="str">
        <f>Výsledovka!C38</f>
        <v>Vaňátko Petr</v>
      </c>
      <c r="C19" s="12">
        <f>Výsledovka!D38</f>
        <v>1961</v>
      </c>
      <c r="D19" s="18" t="str">
        <f>Výsledovka!E38</f>
        <v>Liberec</v>
      </c>
      <c r="E19" s="16">
        <v>10</v>
      </c>
      <c r="F19" s="12">
        <v>10</v>
      </c>
      <c r="G19" s="12">
        <v>10</v>
      </c>
      <c r="H19" s="12">
        <v>10</v>
      </c>
      <c r="I19" s="17">
        <v>10</v>
      </c>
      <c r="J19" s="16">
        <v>10</v>
      </c>
      <c r="K19" s="12">
        <v>9</v>
      </c>
      <c r="L19" s="12">
        <v>9</v>
      </c>
      <c r="M19" s="12">
        <v>9</v>
      </c>
      <c r="N19" s="17">
        <v>9</v>
      </c>
      <c r="O19" s="16">
        <v>9</v>
      </c>
      <c r="P19" s="12">
        <v>8</v>
      </c>
      <c r="Q19" s="12">
        <v>8</v>
      </c>
      <c r="R19" s="12">
        <v>7</v>
      </c>
      <c r="S19" s="17">
        <v>7</v>
      </c>
      <c r="T19" s="21">
        <f t="shared" si="0"/>
        <v>135</v>
      </c>
      <c r="U19" s="12" t="str">
        <f t="shared" si="1"/>
        <v>II</v>
      </c>
    </row>
    <row r="20" spans="1:21" ht="15">
      <c r="A20" s="12">
        <f>Výsledovka!B14</f>
        <v>12</v>
      </c>
      <c r="B20" s="12" t="str">
        <f>Výsledovka!C14</f>
        <v>Červinka Leoš</v>
      </c>
      <c r="C20" s="12">
        <f>Výsledovka!D14</f>
        <v>1970</v>
      </c>
      <c r="D20" s="18" t="str">
        <f>Výsledovka!E14</f>
        <v>Jenišovice</v>
      </c>
      <c r="E20" s="16">
        <v>10</v>
      </c>
      <c r="F20" s="12">
        <v>10</v>
      </c>
      <c r="G20" s="12">
        <v>10</v>
      </c>
      <c r="H20" s="12">
        <v>10</v>
      </c>
      <c r="I20" s="17">
        <v>10</v>
      </c>
      <c r="J20" s="16">
        <v>10</v>
      </c>
      <c r="K20" s="12">
        <v>10</v>
      </c>
      <c r="L20" s="12">
        <v>10</v>
      </c>
      <c r="M20" s="12">
        <v>10</v>
      </c>
      <c r="N20" s="17">
        <v>10</v>
      </c>
      <c r="O20" s="16">
        <v>10</v>
      </c>
      <c r="P20" s="12">
        <v>10</v>
      </c>
      <c r="Q20" s="12">
        <v>9</v>
      </c>
      <c r="R20" s="12">
        <v>9</v>
      </c>
      <c r="S20" s="17">
        <v>9</v>
      </c>
      <c r="T20" s="21">
        <f t="shared" si="0"/>
        <v>147</v>
      </c>
      <c r="U20" s="12" t="str">
        <f t="shared" si="1"/>
        <v>M</v>
      </c>
    </row>
    <row r="21" spans="1:21" ht="15">
      <c r="A21" s="12">
        <f>Výsledovka!B31</f>
        <v>13</v>
      </c>
      <c r="B21" s="12" t="str">
        <f>Výsledovka!C31</f>
        <v>Lédl František</v>
      </c>
      <c r="C21" s="12">
        <f>Výsledovka!D31</f>
        <v>1954</v>
      </c>
      <c r="D21" s="18" t="str">
        <f>Výsledovka!E31</f>
        <v>Hodkovice</v>
      </c>
      <c r="E21" s="16">
        <v>10</v>
      </c>
      <c r="F21" s="12">
        <v>10</v>
      </c>
      <c r="G21" s="12">
        <v>10</v>
      </c>
      <c r="H21" s="12">
        <v>10</v>
      </c>
      <c r="I21" s="17">
        <v>10</v>
      </c>
      <c r="J21" s="16">
        <v>10</v>
      </c>
      <c r="K21" s="12">
        <v>9</v>
      </c>
      <c r="L21" s="12">
        <v>9</v>
      </c>
      <c r="M21" s="12">
        <v>9</v>
      </c>
      <c r="N21" s="17">
        <v>9</v>
      </c>
      <c r="O21" s="16">
        <v>9</v>
      </c>
      <c r="P21" s="12">
        <v>8</v>
      </c>
      <c r="Q21" s="12">
        <v>8</v>
      </c>
      <c r="R21" s="12">
        <v>8</v>
      </c>
      <c r="S21" s="17">
        <v>7</v>
      </c>
      <c r="T21" s="21">
        <f t="shared" si="0"/>
        <v>136</v>
      </c>
      <c r="U21" s="12" t="str">
        <f t="shared" si="1"/>
        <v>II</v>
      </c>
    </row>
    <row r="22" spans="1:21" ht="15">
      <c r="A22" s="12">
        <f>Výsledovka!B22</f>
        <v>14</v>
      </c>
      <c r="B22" s="12" t="str">
        <f>Výsledovka!C22</f>
        <v>Černá Petra</v>
      </c>
      <c r="C22" s="12">
        <f>Výsledovka!D22</f>
        <v>1968</v>
      </c>
      <c r="D22" s="18" t="str">
        <f>Výsledovka!E22</f>
        <v>Jenišovice</v>
      </c>
      <c r="E22" s="16">
        <v>10</v>
      </c>
      <c r="F22" s="12">
        <v>10</v>
      </c>
      <c r="G22" s="12">
        <v>10</v>
      </c>
      <c r="H22" s="12">
        <v>10</v>
      </c>
      <c r="I22" s="17">
        <v>10</v>
      </c>
      <c r="J22" s="16">
        <v>10</v>
      </c>
      <c r="K22" s="12">
        <v>10</v>
      </c>
      <c r="L22" s="12">
        <v>10</v>
      </c>
      <c r="M22" s="12">
        <v>9</v>
      </c>
      <c r="N22" s="17">
        <v>9</v>
      </c>
      <c r="O22" s="16">
        <v>9</v>
      </c>
      <c r="P22" s="12">
        <v>9</v>
      </c>
      <c r="Q22" s="12">
        <v>9</v>
      </c>
      <c r="R22" s="12">
        <v>9</v>
      </c>
      <c r="S22" s="17">
        <v>9</v>
      </c>
      <c r="T22" s="21">
        <f t="shared" si="0"/>
        <v>143</v>
      </c>
      <c r="U22" s="12" t="str">
        <f t="shared" si="1"/>
        <v>I</v>
      </c>
    </row>
    <row r="23" spans="1:21" ht="15">
      <c r="A23" s="12">
        <f>Výsledovka!B19</f>
        <v>15</v>
      </c>
      <c r="B23" s="12" t="str">
        <f>Výsledovka!C19</f>
        <v>Švitorka Ladislav, Pi</v>
      </c>
      <c r="C23" s="12">
        <f>Výsledovka!D19</f>
        <v>1971</v>
      </c>
      <c r="D23" s="18" t="str">
        <f>Výsledovka!E19</f>
        <v>Hodkovice</v>
      </c>
      <c r="E23" s="16">
        <v>10</v>
      </c>
      <c r="F23" s="12">
        <v>10</v>
      </c>
      <c r="G23" s="12">
        <v>10</v>
      </c>
      <c r="H23" s="12">
        <v>9</v>
      </c>
      <c r="I23" s="17">
        <v>9</v>
      </c>
      <c r="J23" s="16">
        <v>9</v>
      </c>
      <c r="K23" s="12">
        <v>9</v>
      </c>
      <c r="L23" s="12">
        <v>9</v>
      </c>
      <c r="M23" s="12">
        <v>8</v>
      </c>
      <c r="N23" s="17">
        <v>8</v>
      </c>
      <c r="O23" s="16">
        <v>8</v>
      </c>
      <c r="P23" s="12">
        <v>8</v>
      </c>
      <c r="Q23" s="12">
        <v>8</v>
      </c>
      <c r="R23" s="12">
        <v>7</v>
      </c>
      <c r="S23" s="17">
        <v>0</v>
      </c>
      <c r="T23" s="21">
        <f t="shared" si="0"/>
        <v>122</v>
      </c>
      <c r="U23" s="12"/>
    </row>
    <row r="24" spans="1:21" ht="15">
      <c r="A24" s="12">
        <f>Výsledovka!B24</f>
        <v>16</v>
      </c>
      <c r="B24" s="12" t="str">
        <f>Výsledovka!C24</f>
        <v>Bukvic Luboš</v>
      </c>
      <c r="C24" s="12">
        <f>Výsledovka!D24</f>
        <v>1958</v>
      </c>
      <c r="D24" s="18" t="str">
        <f>Výsledovka!E24</f>
        <v>Turnov</v>
      </c>
      <c r="E24" s="16">
        <v>10</v>
      </c>
      <c r="F24" s="12">
        <v>10</v>
      </c>
      <c r="G24" s="12">
        <v>10</v>
      </c>
      <c r="H24" s="12">
        <v>10</v>
      </c>
      <c r="I24" s="17">
        <v>10</v>
      </c>
      <c r="J24" s="16">
        <v>10</v>
      </c>
      <c r="K24" s="12">
        <v>9</v>
      </c>
      <c r="L24" s="12">
        <v>9</v>
      </c>
      <c r="M24" s="12">
        <v>9</v>
      </c>
      <c r="N24" s="17">
        <v>9</v>
      </c>
      <c r="O24" s="16">
        <v>9</v>
      </c>
      <c r="P24" s="12">
        <v>9</v>
      </c>
      <c r="Q24" s="12">
        <v>9</v>
      </c>
      <c r="R24" s="12">
        <v>9</v>
      </c>
      <c r="S24" s="17">
        <v>8</v>
      </c>
      <c r="T24" s="21">
        <f t="shared" si="0"/>
        <v>140</v>
      </c>
      <c r="U24" s="12" t="str">
        <f t="shared" si="1"/>
        <v>I</v>
      </c>
    </row>
    <row r="25" spans="1:21" ht="15">
      <c r="A25" s="12">
        <f>Výsledovka!B34</f>
        <v>17</v>
      </c>
      <c r="B25" s="12" t="str">
        <f>Výsledovka!C34</f>
        <v>Louda Jaroslav</v>
      </c>
      <c r="C25" s="12">
        <f>Výsledovka!D34</f>
        <v>1954</v>
      </c>
      <c r="D25" s="18" t="str">
        <f>Výsledovka!E34</f>
        <v>Turnov</v>
      </c>
      <c r="E25" s="16">
        <v>10</v>
      </c>
      <c r="F25" s="12">
        <v>10</v>
      </c>
      <c r="G25" s="12">
        <v>10</v>
      </c>
      <c r="H25" s="12">
        <v>9</v>
      </c>
      <c r="I25" s="17">
        <v>9</v>
      </c>
      <c r="J25" s="16">
        <v>9</v>
      </c>
      <c r="K25" s="12">
        <v>9</v>
      </c>
      <c r="L25" s="12">
        <v>9</v>
      </c>
      <c r="M25" s="12">
        <v>9</v>
      </c>
      <c r="N25" s="17">
        <v>9</v>
      </c>
      <c r="O25" s="16">
        <v>8</v>
      </c>
      <c r="P25" s="12">
        <v>8</v>
      </c>
      <c r="Q25" s="12">
        <v>8</v>
      </c>
      <c r="R25" s="12">
        <v>7</v>
      </c>
      <c r="S25" s="17">
        <v>0</v>
      </c>
      <c r="T25" s="21">
        <f t="shared" si="0"/>
        <v>124</v>
      </c>
      <c r="U25" s="12"/>
    </row>
    <row r="26" spans="1:21" ht="15">
      <c r="A26" s="12">
        <f>Výsledovka!B32</f>
        <v>18</v>
      </c>
      <c r="B26" s="12" t="str">
        <f>Výsledovka!C32</f>
        <v>Peklák Dalibor</v>
      </c>
      <c r="C26" s="12">
        <f>Výsledovka!D32</f>
        <v>1961</v>
      </c>
      <c r="D26" s="18" t="str">
        <f>Výsledovka!E32</f>
        <v>Hodkovice</v>
      </c>
      <c r="E26" s="16">
        <v>10</v>
      </c>
      <c r="F26" s="12">
        <v>10</v>
      </c>
      <c r="G26" s="12">
        <v>10</v>
      </c>
      <c r="H26" s="12">
        <v>10</v>
      </c>
      <c r="I26" s="17">
        <v>10</v>
      </c>
      <c r="J26" s="16">
        <v>10</v>
      </c>
      <c r="K26" s="12">
        <v>10</v>
      </c>
      <c r="L26" s="12">
        <v>10</v>
      </c>
      <c r="M26" s="12">
        <v>9</v>
      </c>
      <c r="N26" s="17">
        <v>9</v>
      </c>
      <c r="O26" s="16">
        <v>9</v>
      </c>
      <c r="P26" s="12">
        <v>9</v>
      </c>
      <c r="Q26" s="12">
        <v>9</v>
      </c>
      <c r="R26" s="12">
        <v>8</v>
      </c>
      <c r="S26" s="17">
        <v>8</v>
      </c>
      <c r="T26" s="21">
        <f t="shared" si="0"/>
        <v>141</v>
      </c>
      <c r="U26" s="12" t="str">
        <f t="shared" si="1"/>
        <v>I</v>
      </c>
    </row>
    <row r="27" spans="1:21" ht="15">
      <c r="A27" s="12">
        <f>Výsledovka!B36</f>
        <v>19</v>
      </c>
      <c r="B27" s="12" t="str">
        <f>Výsledovka!C36</f>
        <v>Votroubková Jana</v>
      </c>
      <c r="C27" s="12">
        <f>Výsledovka!D36</f>
        <v>1963</v>
      </c>
      <c r="D27" s="18" t="str">
        <f>Výsledovka!E36</f>
        <v>Hodkovice</v>
      </c>
      <c r="E27" s="16">
        <v>10</v>
      </c>
      <c r="F27" s="12">
        <v>10</v>
      </c>
      <c r="G27" s="12">
        <v>10</v>
      </c>
      <c r="H27" s="12">
        <v>10</v>
      </c>
      <c r="I27" s="17">
        <v>10</v>
      </c>
      <c r="J27" s="16">
        <v>10</v>
      </c>
      <c r="K27" s="12">
        <v>10</v>
      </c>
      <c r="L27" s="12">
        <v>9</v>
      </c>
      <c r="M27" s="12">
        <v>9</v>
      </c>
      <c r="N27" s="17">
        <v>9</v>
      </c>
      <c r="O27" s="16">
        <v>9</v>
      </c>
      <c r="P27" s="12">
        <v>9</v>
      </c>
      <c r="Q27" s="12">
        <v>8</v>
      </c>
      <c r="R27" s="12">
        <v>8</v>
      </c>
      <c r="S27" s="17">
        <v>8</v>
      </c>
      <c r="T27" s="21">
        <f t="shared" si="0"/>
        <v>139</v>
      </c>
      <c r="U27" s="12" t="str">
        <f t="shared" si="1"/>
        <v>II</v>
      </c>
    </row>
    <row r="28" spans="1:21" ht="15">
      <c r="A28" s="12">
        <f>Výsledovka!B20</f>
        <v>20</v>
      </c>
      <c r="B28" s="12" t="str">
        <f>Výsledovka!C20</f>
        <v>Vrbata Lukáš</v>
      </c>
      <c r="C28" s="12">
        <f>Výsledovka!D20</f>
        <v>1978</v>
      </c>
      <c r="D28" s="18" t="str">
        <f>Výsledovka!E20</f>
        <v>Liberec</v>
      </c>
      <c r="E28" s="16">
        <v>10</v>
      </c>
      <c r="F28" s="12">
        <v>10</v>
      </c>
      <c r="G28" s="12">
        <v>10</v>
      </c>
      <c r="H28" s="12">
        <v>10</v>
      </c>
      <c r="I28" s="17">
        <v>9</v>
      </c>
      <c r="J28" s="16">
        <v>9</v>
      </c>
      <c r="K28" s="12">
        <v>9</v>
      </c>
      <c r="L28" s="12">
        <v>9</v>
      </c>
      <c r="M28" s="12">
        <v>9</v>
      </c>
      <c r="N28" s="17">
        <v>8</v>
      </c>
      <c r="O28" s="16">
        <v>8</v>
      </c>
      <c r="P28" s="12">
        <v>8</v>
      </c>
      <c r="Q28" s="12">
        <v>8</v>
      </c>
      <c r="R28" s="12">
        <v>8</v>
      </c>
      <c r="S28" s="17">
        <v>7</v>
      </c>
      <c r="T28" s="21">
        <f t="shared" si="0"/>
        <v>132</v>
      </c>
      <c r="U28" s="12" t="str">
        <f t="shared" si="1"/>
        <v>III</v>
      </c>
    </row>
    <row r="29" spans="1:21" ht="15">
      <c r="A29" s="12">
        <f>Výsledovka!B17</f>
        <v>21</v>
      </c>
      <c r="B29" s="12" t="str">
        <f>Výsledovka!C17</f>
        <v>Votroubek Rostislav</v>
      </c>
      <c r="C29" s="12">
        <f>Výsledovka!D17</f>
        <v>1958</v>
      </c>
      <c r="D29" s="18" t="str">
        <f>Výsledovka!E17</f>
        <v>Hodkovice</v>
      </c>
      <c r="E29" s="16">
        <v>10</v>
      </c>
      <c r="F29" s="12">
        <v>10</v>
      </c>
      <c r="G29" s="12">
        <v>10</v>
      </c>
      <c r="H29" s="12">
        <v>10</v>
      </c>
      <c r="I29" s="17">
        <v>10</v>
      </c>
      <c r="J29" s="16">
        <v>10</v>
      </c>
      <c r="K29" s="12">
        <v>9</v>
      </c>
      <c r="L29" s="12">
        <v>9</v>
      </c>
      <c r="M29" s="12">
        <v>9</v>
      </c>
      <c r="N29" s="17">
        <v>9</v>
      </c>
      <c r="O29" s="16">
        <v>9</v>
      </c>
      <c r="P29" s="12">
        <v>9</v>
      </c>
      <c r="Q29" s="12">
        <v>9</v>
      </c>
      <c r="R29" s="12">
        <v>8</v>
      </c>
      <c r="S29" s="17">
        <v>8</v>
      </c>
      <c r="T29" s="21">
        <f t="shared" si="0"/>
        <v>139</v>
      </c>
      <c r="U29" s="12" t="str">
        <f t="shared" si="1"/>
        <v>II</v>
      </c>
    </row>
    <row r="30" spans="1:21" ht="15">
      <c r="A30" s="12">
        <f>Výsledovka!B18</f>
        <v>22</v>
      </c>
      <c r="B30" s="12" t="str">
        <f>Výsledovka!C18</f>
        <v>Hanzlík Miroslav, Ing.</v>
      </c>
      <c r="C30" s="12">
        <f>Výsledovka!D18</f>
        <v>1958</v>
      </c>
      <c r="D30" s="18" t="str">
        <f>Výsledovka!E18</f>
        <v>Liberec</v>
      </c>
      <c r="E30" s="16">
        <v>10</v>
      </c>
      <c r="F30" s="12">
        <v>10</v>
      </c>
      <c r="G30" s="12">
        <v>10</v>
      </c>
      <c r="H30" s="12">
        <v>10</v>
      </c>
      <c r="I30" s="17">
        <v>10</v>
      </c>
      <c r="J30" s="16">
        <v>10</v>
      </c>
      <c r="K30" s="12">
        <v>10</v>
      </c>
      <c r="L30" s="12">
        <v>10</v>
      </c>
      <c r="M30" s="12">
        <v>10</v>
      </c>
      <c r="N30" s="17">
        <v>10</v>
      </c>
      <c r="O30" s="16">
        <v>10</v>
      </c>
      <c r="P30" s="12">
        <v>9</v>
      </c>
      <c r="Q30" s="12">
        <v>9</v>
      </c>
      <c r="R30" s="12">
        <v>8</v>
      </c>
      <c r="S30" s="17">
        <v>8</v>
      </c>
      <c r="T30" s="21">
        <f t="shared" si="0"/>
        <v>144</v>
      </c>
      <c r="U30" s="12" t="str">
        <f t="shared" si="1"/>
        <v>I</v>
      </c>
    </row>
    <row r="31" spans="1:21" ht="15">
      <c r="A31" s="12">
        <f>Výsledovka!B13</f>
        <v>23</v>
      </c>
      <c r="B31" s="12" t="str">
        <f>Výsledovka!C13</f>
        <v>Krátký Karel, Ing.</v>
      </c>
      <c r="C31" s="12">
        <f>Výsledovka!D13</f>
        <v>1961</v>
      </c>
      <c r="D31" s="18" t="str">
        <f>Výsledovka!E13</f>
        <v>Liberec</v>
      </c>
      <c r="E31" s="16">
        <v>10</v>
      </c>
      <c r="F31" s="12">
        <v>10</v>
      </c>
      <c r="G31" s="12">
        <v>10</v>
      </c>
      <c r="H31" s="12">
        <v>10</v>
      </c>
      <c r="I31" s="17">
        <v>10</v>
      </c>
      <c r="J31" s="16">
        <v>10</v>
      </c>
      <c r="K31" s="12">
        <v>10</v>
      </c>
      <c r="L31" s="12">
        <v>10</v>
      </c>
      <c r="M31" s="12">
        <v>10</v>
      </c>
      <c r="N31" s="17">
        <v>10</v>
      </c>
      <c r="O31" s="16">
        <v>10</v>
      </c>
      <c r="P31" s="12">
        <v>10</v>
      </c>
      <c r="Q31" s="12">
        <v>9</v>
      </c>
      <c r="R31" s="12">
        <v>9</v>
      </c>
      <c r="S31" s="17">
        <v>9</v>
      </c>
      <c r="T31" s="21">
        <f t="shared" si="0"/>
        <v>147</v>
      </c>
      <c r="U31" s="12" t="str">
        <f t="shared" si="1"/>
        <v>M</v>
      </c>
    </row>
    <row r="32" spans="1:21" ht="15">
      <c r="A32" s="12">
        <f>Výsledovka!B16</f>
        <v>24</v>
      </c>
      <c r="B32" s="12" t="str">
        <f>Výsledovka!C16</f>
        <v>Brotz Tomáš, Ing.</v>
      </c>
      <c r="C32" s="12">
        <f>Výsledovka!D16</f>
        <v>1970</v>
      </c>
      <c r="D32" s="18" t="str">
        <f>Výsledovka!E16</f>
        <v>Hodkovice</v>
      </c>
      <c r="E32" s="16">
        <v>10</v>
      </c>
      <c r="F32" s="12">
        <v>10</v>
      </c>
      <c r="G32" s="12">
        <v>10</v>
      </c>
      <c r="H32" s="12">
        <v>10</v>
      </c>
      <c r="I32" s="17">
        <v>10</v>
      </c>
      <c r="J32" s="16">
        <v>10</v>
      </c>
      <c r="K32" s="12">
        <v>10</v>
      </c>
      <c r="L32" s="12">
        <v>10</v>
      </c>
      <c r="M32" s="12">
        <v>9</v>
      </c>
      <c r="N32" s="17">
        <v>9</v>
      </c>
      <c r="O32" s="16">
        <v>9</v>
      </c>
      <c r="P32" s="12">
        <v>9</v>
      </c>
      <c r="Q32" s="12">
        <v>9</v>
      </c>
      <c r="R32" s="12">
        <v>8</v>
      </c>
      <c r="S32" s="17">
        <v>7</v>
      </c>
      <c r="T32" s="21">
        <f t="shared" si="0"/>
        <v>140</v>
      </c>
      <c r="U32" s="12" t="str">
        <f t="shared" si="1"/>
        <v>I</v>
      </c>
    </row>
    <row r="33" spans="1:21" ht="15">
      <c r="A33" s="12">
        <f>Výsledovka!B21</f>
        <v>25</v>
      </c>
      <c r="B33" s="12" t="str">
        <f>Výsledovka!C21</f>
        <v>Švitorka Ladislav, Re</v>
      </c>
      <c r="C33" s="12">
        <f>Výsledovka!D21</f>
        <v>1971</v>
      </c>
      <c r="D33" s="18" t="str">
        <f>Výsledovka!E21</f>
        <v>Hodkovice</v>
      </c>
      <c r="E33" s="16">
        <v>10</v>
      </c>
      <c r="F33" s="12">
        <v>10</v>
      </c>
      <c r="G33" s="12">
        <v>10</v>
      </c>
      <c r="H33" s="12">
        <v>9</v>
      </c>
      <c r="I33" s="17">
        <v>9</v>
      </c>
      <c r="J33" s="16">
        <v>9</v>
      </c>
      <c r="K33" s="12">
        <v>9</v>
      </c>
      <c r="L33" s="12">
        <v>9</v>
      </c>
      <c r="M33" s="12">
        <v>9</v>
      </c>
      <c r="N33" s="17">
        <v>9</v>
      </c>
      <c r="O33" s="16">
        <v>8</v>
      </c>
      <c r="P33" s="12">
        <v>8</v>
      </c>
      <c r="Q33" s="12">
        <v>8</v>
      </c>
      <c r="R33" s="12">
        <v>8</v>
      </c>
      <c r="S33" s="17">
        <v>8</v>
      </c>
      <c r="T33" s="21">
        <f t="shared" si="0"/>
        <v>133</v>
      </c>
      <c r="U33" s="12" t="str">
        <f t="shared" si="1"/>
        <v>III</v>
      </c>
    </row>
    <row r="34" spans="1:21" ht="15">
      <c r="A34" s="12">
        <f>Výsledovka!B11</f>
        <v>26</v>
      </c>
      <c r="B34" s="12" t="str">
        <f>Výsledovka!C11</f>
        <v>Vnouček Miloš</v>
      </c>
      <c r="C34" s="12">
        <f>Výsledovka!D11</f>
        <v>1964</v>
      </c>
      <c r="D34" s="18" t="str">
        <f>Výsledovka!E11</f>
        <v>Liberec</v>
      </c>
      <c r="E34" s="16">
        <v>10</v>
      </c>
      <c r="F34" s="12">
        <v>10</v>
      </c>
      <c r="G34" s="12">
        <v>10</v>
      </c>
      <c r="H34" s="12">
        <v>10</v>
      </c>
      <c r="I34" s="17">
        <v>10</v>
      </c>
      <c r="J34" s="16">
        <v>10</v>
      </c>
      <c r="K34" s="12">
        <v>10</v>
      </c>
      <c r="L34" s="12">
        <v>9</v>
      </c>
      <c r="M34" s="12">
        <v>9</v>
      </c>
      <c r="N34" s="17">
        <v>9</v>
      </c>
      <c r="O34" s="16">
        <v>9</v>
      </c>
      <c r="P34" s="12">
        <v>9</v>
      </c>
      <c r="Q34" s="12">
        <v>9</v>
      </c>
      <c r="R34" s="12">
        <v>9</v>
      </c>
      <c r="S34" s="17">
        <v>8</v>
      </c>
      <c r="T34" s="21">
        <f t="shared" si="0"/>
        <v>141</v>
      </c>
      <c r="U34" s="12" t="str">
        <f t="shared" si="1"/>
        <v>I</v>
      </c>
    </row>
    <row r="35" spans="1:21" ht="15">
      <c r="A35" s="12">
        <f>Výsledovka!B10</f>
        <v>27</v>
      </c>
      <c r="B35" s="12" t="str">
        <f>Výsledovka!C10</f>
        <v>Přecechtěl Oldřich, Ing.</v>
      </c>
      <c r="C35" s="12">
        <f>Výsledovka!D10</f>
        <v>1968</v>
      </c>
      <c r="D35" s="18" t="str">
        <f>Výsledovka!E10</f>
        <v>Liberec</v>
      </c>
      <c r="E35" s="16">
        <v>10</v>
      </c>
      <c r="F35" s="12">
        <v>10</v>
      </c>
      <c r="G35" s="12">
        <v>10</v>
      </c>
      <c r="H35" s="12">
        <v>10</v>
      </c>
      <c r="I35" s="17">
        <v>10</v>
      </c>
      <c r="J35" s="16">
        <v>10</v>
      </c>
      <c r="K35" s="12">
        <v>9</v>
      </c>
      <c r="L35" s="12">
        <v>9</v>
      </c>
      <c r="M35" s="12">
        <v>9</v>
      </c>
      <c r="N35" s="17">
        <v>9</v>
      </c>
      <c r="O35" s="16">
        <v>9</v>
      </c>
      <c r="P35" s="12">
        <v>9</v>
      </c>
      <c r="Q35" s="12">
        <v>9</v>
      </c>
      <c r="R35" s="12">
        <v>9</v>
      </c>
      <c r="S35" s="17">
        <v>8</v>
      </c>
      <c r="T35" s="21">
        <f t="shared" si="0"/>
        <v>140</v>
      </c>
      <c r="U35" s="12" t="str">
        <f t="shared" si="1"/>
        <v>I</v>
      </c>
    </row>
    <row r="36" spans="1:21" ht="15">
      <c r="A36" s="12">
        <f>Výsledovka!B12</f>
        <v>28</v>
      </c>
      <c r="B36" s="12" t="str">
        <f>Výsledovka!C12</f>
        <v>Smorádek Vlastislav, Ing.</v>
      </c>
      <c r="C36" s="12">
        <f>Výsledovka!D12</f>
        <v>1962</v>
      </c>
      <c r="D36" s="18" t="str">
        <f>Výsledovka!E12</f>
        <v>Jenišovice</v>
      </c>
      <c r="E36" s="16">
        <v>10</v>
      </c>
      <c r="F36" s="12">
        <v>10</v>
      </c>
      <c r="G36" s="12">
        <v>10</v>
      </c>
      <c r="H36" s="12">
        <v>10</v>
      </c>
      <c r="I36" s="17">
        <v>10</v>
      </c>
      <c r="J36" s="16">
        <v>10</v>
      </c>
      <c r="K36" s="12">
        <v>10</v>
      </c>
      <c r="L36" s="12">
        <v>10</v>
      </c>
      <c r="M36" s="12">
        <v>10</v>
      </c>
      <c r="N36" s="17">
        <v>10</v>
      </c>
      <c r="O36" s="16">
        <v>9</v>
      </c>
      <c r="P36" s="12">
        <v>9</v>
      </c>
      <c r="Q36" s="12">
        <v>9</v>
      </c>
      <c r="R36" s="12">
        <v>8</v>
      </c>
      <c r="S36" s="17">
        <v>8</v>
      </c>
      <c r="T36" s="21">
        <f t="shared" si="0"/>
        <v>143</v>
      </c>
      <c r="U36" s="12" t="str">
        <f t="shared" si="1"/>
        <v>I</v>
      </c>
    </row>
    <row r="37" spans="1:21" ht="15">
      <c r="A37" s="12">
        <f>Výsledovka!B33</f>
        <v>29</v>
      </c>
      <c r="B37" s="12" t="str">
        <f>Výsledovka!C33</f>
        <v>Hušák Jan</v>
      </c>
      <c r="C37" s="12">
        <f>Výsledovka!D33</f>
        <v>1978</v>
      </c>
      <c r="D37" s="18" t="str">
        <f>Výsledovka!E33</f>
        <v>Liberec</v>
      </c>
      <c r="E37" s="16">
        <v>10</v>
      </c>
      <c r="F37" s="12">
        <v>9</v>
      </c>
      <c r="G37" s="12">
        <v>9</v>
      </c>
      <c r="H37" s="12">
        <v>9</v>
      </c>
      <c r="I37" s="17">
        <v>9</v>
      </c>
      <c r="J37" s="16">
        <v>9</v>
      </c>
      <c r="K37" s="12">
        <v>9</v>
      </c>
      <c r="L37" s="12">
        <v>9</v>
      </c>
      <c r="M37" s="12">
        <v>8</v>
      </c>
      <c r="N37" s="17">
        <v>8</v>
      </c>
      <c r="O37" s="16">
        <v>8</v>
      </c>
      <c r="P37" s="12">
        <v>8</v>
      </c>
      <c r="Q37" s="12">
        <v>8</v>
      </c>
      <c r="R37" s="12">
        <v>7</v>
      </c>
      <c r="S37" s="17">
        <v>7</v>
      </c>
      <c r="T37" s="21">
        <f t="shared" si="0"/>
        <v>127</v>
      </c>
      <c r="U37" s="12" t="str">
        <f t="shared" si="1"/>
        <v>III</v>
      </c>
    </row>
    <row r="38" spans="1:21" ht="15">
      <c r="A38" s="12">
        <f>Výsledovka!B26</f>
        <v>30</v>
      </c>
      <c r="B38" s="12" t="str">
        <f>Výsledovka!C26</f>
        <v>Rejman Aleš</v>
      </c>
      <c r="C38" s="12">
        <f>Výsledovka!D26</f>
        <v>1961</v>
      </c>
      <c r="D38" s="18" t="str">
        <f>Výsledovka!E26</f>
        <v>Hodkovice</v>
      </c>
      <c r="E38" s="16">
        <v>10</v>
      </c>
      <c r="F38" s="12">
        <v>9</v>
      </c>
      <c r="G38" s="12">
        <v>9</v>
      </c>
      <c r="H38" s="12">
        <v>9</v>
      </c>
      <c r="I38" s="17">
        <v>9</v>
      </c>
      <c r="J38" s="16">
        <v>9</v>
      </c>
      <c r="K38" s="12">
        <v>9</v>
      </c>
      <c r="L38" s="12">
        <v>9</v>
      </c>
      <c r="M38" s="12">
        <v>9</v>
      </c>
      <c r="N38" s="17">
        <v>9</v>
      </c>
      <c r="O38" s="16">
        <v>9</v>
      </c>
      <c r="P38" s="12">
        <v>9</v>
      </c>
      <c r="Q38" s="12">
        <v>8</v>
      </c>
      <c r="R38" s="12">
        <v>8</v>
      </c>
      <c r="S38" s="17">
        <v>7</v>
      </c>
      <c r="T38" s="21">
        <f t="shared" si="0"/>
        <v>132</v>
      </c>
      <c r="U38" s="12" t="str">
        <f t="shared" si="1"/>
        <v>III</v>
      </c>
    </row>
    <row r="39" spans="1:21" ht="15">
      <c r="A39" s="36">
        <f>Výsledovka!B28</f>
        <v>31</v>
      </c>
      <c r="B39" s="36" t="str">
        <f>Výsledovka!C28</f>
        <v>Benáček Martin</v>
      </c>
      <c r="C39" s="36">
        <f>Výsledovka!D28</f>
        <v>1965</v>
      </c>
      <c r="D39" s="43" t="str">
        <f>Výsledovka!E28</f>
        <v>Liberec</v>
      </c>
      <c r="E39" s="44">
        <v>10</v>
      </c>
      <c r="F39" s="36">
        <v>10</v>
      </c>
      <c r="G39" s="36">
        <v>10</v>
      </c>
      <c r="H39" s="36">
        <v>10</v>
      </c>
      <c r="I39" s="45">
        <v>10</v>
      </c>
      <c r="J39" s="44">
        <v>10</v>
      </c>
      <c r="K39" s="36">
        <v>10</v>
      </c>
      <c r="L39" s="36">
        <v>9</v>
      </c>
      <c r="M39" s="36">
        <v>9</v>
      </c>
      <c r="N39" s="45">
        <v>8</v>
      </c>
      <c r="O39" s="44">
        <v>8</v>
      </c>
      <c r="P39" s="36">
        <v>8</v>
      </c>
      <c r="Q39" s="36">
        <v>8</v>
      </c>
      <c r="R39" s="36">
        <v>7</v>
      </c>
      <c r="S39" s="45">
        <v>6</v>
      </c>
      <c r="T39" s="46">
        <f t="shared" si="0"/>
        <v>133</v>
      </c>
      <c r="U39" s="36" t="str">
        <f t="shared" si="1"/>
        <v>III</v>
      </c>
    </row>
    <row r="40" spans="1:21" ht="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 ht="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 ht="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 ht="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21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1:21" ht="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21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21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</sheetData>
  <sheetProtection/>
  <mergeCells count="1">
    <mergeCell ref="E8:S8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3"/>
  <sheetViews>
    <sheetView zoomScalePageLayoutView="0" workbookViewId="0" topLeftCell="A16">
      <selection activeCell="S31" sqref="S31"/>
    </sheetView>
  </sheetViews>
  <sheetFormatPr defaultColWidth="9.140625" defaultRowHeight="15"/>
  <cols>
    <col min="2" max="2" width="23.57421875" style="0" customWidth="1"/>
    <col min="4" max="4" width="16.7109375" style="0" customWidth="1"/>
    <col min="5" max="14" width="4.7109375" style="0" customWidth="1"/>
  </cols>
  <sheetData>
    <row r="2" ht="15">
      <c r="A2" s="6" t="s">
        <v>19</v>
      </c>
    </row>
    <row r="8" spans="1:17" ht="15.75" thickBot="1">
      <c r="A8" s="19" t="s">
        <v>13</v>
      </c>
      <c r="B8" s="19" t="s">
        <v>14</v>
      </c>
      <c r="C8" s="26" t="s">
        <v>15</v>
      </c>
      <c r="D8" s="19" t="s">
        <v>16</v>
      </c>
      <c r="E8" s="35" t="s">
        <v>24</v>
      </c>
      <c r="F8" s="35"/>
      <c r="G8" s="35"/>
      <c r="H8" s="35"/>
      <c r="I8" s="35"/>
      <c r="J8" s="35"/>
      <c r="K8" s="35"/>
      <c r="L8" s="35"/>
      <c r="M8" s="35"/>
      <c r="N8" s="35"/>
      <c r="O8" s="20" t="s">
        <v>25</v>
      </c>
      <c r="P8" s="20" t="s">
        <v>26</v>
      </c>
      <c r="Q8" s="20" t="s">
        <v>27</v>
      </c>
    </row>
    <row r="9" spans="1:17" ht="15">
      <c r="A9" s="12">
        <f>Výsledovka!B9</f>
        <v>1</v>
      </c>
      <c r="B9" s="12" t="str">
        <f>Výsledovka!C9</f>
        <v>Setnička Tomáš</v>
      </c>
      <c r="C9" s="12">
        <f>Výsledovka!D9</f>
        <v>1978</v>
      </c>
      <c r="D9" s="18" t="str">
        <f>Výsledovka!E9</f>
        <v>Hodkovice</v>
      </c>
      <c r="E9" s="13">
        <v>10</v>
      </c>
      <c r="F9" s="14">
        <v>9</v>
      </c>
      <c r="G9" s="14">
        <v>8</v>
      </c>
      <c r="H9" s="14">
        <v>8</v>
      </c>
      <c r="I9" s="15">
        <v>8</v>
      </c>
      <c r="J9" s="13">
        <v>8</v>
      </c>
      <c r="K9" s="14">
        <v>8</v>
      </c>
      <c r="L9" s="14">
        <v>7</v>
      </c>
      <c r="M9" s="14">
        <v>6</v>
      </c>
      <c r="N9" s="15">
        <v>6</v>
      </c>
      <c r="O9" s="21">
        <f>SUM(E9:N9)</f>
        <v>78</v>
      </c>
      <c r="P9" s="25">
        <v>20.65</v>
      </c>
      <c r="Q9" s="25">
        <f>IF(O9-P9&lt;0,0,O9-P9)</f>
        <v>57.35</v>
      </c>
    </row>
    <row r="10" spans="1:17" ht="15">
      <c r="A10" s="12">
        <f>Výsledovka!B35</f>
        <v>2</v>
      </c>
      <c r="B10" s="12" t="str">
        <f>Výsledovka!C35</f>
        <v>Šída Bohuslav</v>
      </c>
      <c r="C10" s="12">
        <f>Výsledovka!D35</f>
        <v>1960</v>
      </c>
      <c r="D10" s="18" t="str">
        <f>Výsledovka!E35</f>
        <v>Turnov</v>
      </c>
      <c r="E10" s="16">
        <v>8</v>
      </c>
      <c r="F10" s="12">
        <v>7</v>
      </c>
      <c r="G10" s="12">
        <v>6</v>
      </c>
      <c r="H10" s="12">
        <v>6</v>
      </c>
      <c r="I10" s="17">
        <v>6</v>
      </c>
      <c r="J10" s="16">
        <v>3</v>
      </c>
      <c r="K10" s="12">
        <v>2</v>
      </c>
      <c r="L10" s="12">
        <v>2</v>
      </c>
      <c r="M10" s="12">
        <v>0</v>
      </c>
      <c r="N10" s="17">
        <v>0</v>
      </c>
      <c r="O10" s="21">
        <f aca="true" t="shared" si="0" ref="O10:O53">SUM(E10:N10)</f>
        <v>40</v>
      </c>
      <c r="P10" s="25">
        <v>25.25</v>
      </c>
      <c r="Q10" s="25">
        <f aca="true" t="shared" si="1" ref="Q10:Q53">IF(O10-P10&lt;0,0,O10-P10)</f>
        <v>14.75</v>
      </c>
    </row>
    <row r="11" spans="1:17" ht="15">
      <c r="A11" s="12">
        <f>Výsledovka!B23</f>
        <v>3</v>
      </c>
      <c r="B11" s="12" t="str">
        <f>Výsledovka!C23</f>
        <v>Saska Michal</v>
      </c>
      <c r="C11" s="12">
        <f>Výsledovka!D23</f>
        <v>1978</v>
      </c>
      <c r="D11" s="18" t="str">
        <f>Výsledovka!E23</f>
        <v>SSK Semily</v>
      </c>
      <c r="E11" s="16">
        <v>9</v>
      </c>
      <c r="F11" s="12">
        <v>8</v>
      </c>
      <c r="G11" s="12">
        <v>5</v>
      </c>
      <c r="H11" s="12">
        <v>4</v>
      </c>
      <c r="I11" s="17">
        <v>3</v>
      </c>
      <c r="J11" s="16">
        <v>3</v>
      </c>
      <c r="K11" s="12">
        <v>2</v>
      </c>
      <c r="L11" s="12">
        <v>2</v>
      </c>
      <c r="M11" s="12">
        <v>1</v>
      </c>
      <c r="N11" s="17">
        <v>0</v>
      </c>
      <c r="O11" s="21">
        <f t="shared" si="0"/>
        <v>37</v>
      </c>
      <c r="P11" s="25">
        <v>15.47</v>
      </c>
      <c r="Q11" s="25">
        <f t="shared" si="1"/>
        <v>21.53</v>
      </c>
    </row>
    <row r="12" spans="1:17" ht="15">
      <c r="A12" s="12">
        <f>Výsledovka!B29</f>
        <v>4</v>
      </c>
      <c r="B12" s="12" t="str">
        <f>Výsledovka!C29</f>
        <v>Hudský Vítězslav</v>
      </c>
      <c r="C12" s="12">
        <f>Výsledovka!D29</f>
        <v>1949</v>
      </c>
      <c r="D12" s="18" t="str">
        <f>Výsledovka!E29</f>
        <v>Turnov</v>
      </c>
      <c r="E12" s="16">
        <v>9</v>
      </c>
      <c r="F12" s="12">
        <v>6</v>
      </c>
      <c r="G12" s="12">
        <v>6</v>
      </c>
      <c r="H12" s="12">
        <v>3</v>
      </c>
      <c r="I12" s="17">
        <v>3</v>
      </c>
      <c r="J12" s="16">
        <v>3</v>
      </c>
      <c r="K12" s="12">
        <v>0</v>
      </c>
      <c r="L12" s="12">
        <v>0</v>
      </c>
      <c r="M12" s="12">
        <v>0</v>
      </c>
      <c r="N12" s="17">
        <v>0</v>
      </c>
      <c r="O12" s="21">
        <f t="shared" si="0"/>
        <v>30</v>
      </c>
      <c r="P12" s="25">
        <v>14.58</v>
      </c>
      <c r="Q12" s="25">
        <f t="shared" si="1"/>
        <v>15.42</v>
      </c>
    </row>
    <row r="13" spans="1:17" ht="15">
      <c r="A13" s="12">
        <f>Výsledovka!B30</f>
        <v>5</v>
      </c>
      <c r="B13" s="12" t="str">
        <f>Výsledovka!C30</f>
        <v>Lank Lukáš</v>
      </c>
      <c r="C13" s="12">
        <f>Výsledovka!D30</f>
        <v>1991</v>
      </c>
      <c r="D13" s="18" t="str">
        <f>Výsledovka!E30</f>
        <v>indiv.</v>
      </c>
      <c r="E13" s="16">
        <v>10</v>
      </c>
      <c r="F13" s="12">
        <v>7</v>
      </c>
      <c r="G13" s="12">
        <v>7</v>
      </c>
      <c r="H13" s="12">
        <v>6</v>
      </c>
      <c r="I13" s="17">
        <v>6</v>
      </c>
      <c r="J13" s="16">
        <v>5</v>
      </c>
      <c r="K13" s="12">
        <v>4</v>
      </c>
      <c r="L13" s="12">
        <v>3</v>
      </c>
      <c r="M13" s="12">
        <v>2</v>
      </c>
      <c r="N13" s="17">
        <v>1</v>
      </c>
      <c r="O13" s="21">
        <f t="shared" si="0"/>
        <v>51</v>
      </c>
      <c r="P13" s="25">
        <v>12.28</v>
      </c>
      <c r="Q13" s="25">
        <f t="shared" si="1"/>
        <v>38.72</v>
      </c>
    </row>
    <row r="14" spans="1:17" ht="15">
      <c r="A14" s="12">
        <f>Výsledovka!B25</f>
        <v>6</v>
      </c>
      <c r="B14" s="12" t="str">
        <f>Výsledovka!C25</f>
        <v>Mikule Roman</v>
      </c>
      <c r="C14" s="12">
        <f>Výsledovka!D25</f>
        <v>1970</v>
      </c>
      <c r="D14" s="18" t="str">
        <f>Výsledovka!E25</f>
        <v>Jenišovice</v>
      </c>
      <c r="E14" s="16">
        <v>8</v>
      </c>
      <c r="F14" s="12">
        <v>8</v>
      </c>
      <c r="G14" s="12">
        <v>7</v>
      </c>
      <c r="H14" s="12">
        <v>7</v>
      </c>
      <c r="I14" s="17">
        <v>7</v>
      </c>
      <c r="J14" s="16">
        <v>7</v>
      </c>
      <c r="K14" s="12">
        <v>6</v>
      </c>
      <c r="L14" s="12">
        <v>6</v>
      </c>
      <c r="M14" s="12">
        <v>3</v>
      </c>
      <c r="N14" s="17">
        <v>0</v>
      </c>
      <c r="O14" s="21">
        <f t="shared" si="0"/>
        <v>59</v>
      </c>
      <c r="P14" s="25">
        <v>14.21</v>
      </c>
      <c r="Q14" s="25">
        <f t="shared" si="1"/>
        <v>44.79</v>
      </c>
    </row>
    <row r="15" spans="1:17" ht="15">
      <c r="A15" s="12">
        <f>Výsledovka!B39</f>
        <v>7</v>
      </c>
      <c r="B15" s="12" t="str">
        <f>Výsledovka!C39</f>
        <v>Pohořalý Martin</v>
      </c>
      <c r="C15" s="12">
        <f>Výsledovka!D39</f>
        <v>1973</v>
      </c>
      <c r="D15" s="18" t="str">
        <f>Výsledovka!E39</f>
        <v>Rokytnice n. J.</v>
      </c>
      <c r="E15" s="16">
        <v>0</v>
      </c>
      <c r="F15" s="12">
        <v>0</v>
      </c>
      <c r="G15" s="12">
        <v>0</v>
      </c>
      <c r="H15" s="12">
        <v>0</v>
      </c>
      <c r="I15" s="17">
        <v>0</v>
      </c>
      <c r="J15" s="16">
        <v>0</v>
      </c>
      <c r="K15" s="12">
        <v>0</v>
      </c>
      <c r="L15" s="12">
        <v>0</v>
      </c>
      <c r="M15" s="12">
        <v>0</v>
      </c>
      <c r="N15" s="17">
        <v>0</v>
      </c>
      <c r="O15" s="21">
        <f t="shared" si="0"/>
        <v>0</v>
      </c>
      <c r="P15" s="25">
        <v>0</v>
      </c>
      <c r="Q15" s="25">
        <f t="shared" si="1"/>
        <v>0</v>
      </c>
    </row>
    <row r="16" spans="1:17" ht="15">
      <c r="A16" s="12">
        <f>Výsledovka!B27</f>
        <v>8</v>
      </c>
      <c r="B16" s="12" t="str">
        <f>Výsledovka!C27</f>
        <v>Velc Jindřich</v>
      </c>
      <c r="C16" s="12">
        <f>Výsledovka!D27</f>
        <v>1954</v>
      </c>
      <c r="D16" s="18" t="str">
        <f>Výsledovka!E27</f>
        <v>Liberec</v>
      </c>
      <c r="E16" s="16">
        <v>9</v>
      </c>
      <c r="F16" s="12">
        <v>8</v>
      </c>
      <c r="G16" s="12">
        <v>6</v>
      </c>
      <c r="H16" s="12">
        <v>6</v>
      </c>
      <c r="I16" s="17">
        <v>6</v>
      </c>
      <c r="J16" s="16">
        <v>5</v>
      </c>
      <c r="K16" s="12">
        <v>3</v>
      </c>
      <c r="L16" s="12">
        <v>2</v>
      </c>
      <c r="M16" s="12">
        <v>0</v>
      </c>
      <c r="N16" s="17">
        <v>0</v>
      </c>
      <c r="O16" s="21">
        <f>SUM(E16:N16)</f>
        <v>45</v>
      </c>
      <c r="P16" s="25">
        <v>17.41</v>
      </c>
      <c r="Q16" s="25">
        <f t="shared" si="1"/>
        <v>27.59</v>
      </c>
    </row>
    <row r="17" spans="1:17" ht="15">
      <c r="A17" s="12">
        <f>Výsledovka!B37</f>
        <v>9</v>
      </c>
      <c r="B17" s="12" t="str">
        <f>Výsledovka!C37</f>
        <v>Pekláková Jaroslava</v>
      </c>
      <c r="C17" s="12">
        <f>Výsledovka!D37</f>
        <v>1973</v>
      </c>
      <c r="D17" s="18" t="str">
        <f>Výsledovka!E37</f>
        <v>Hodkovice</v>
      </c>
      <c r="E17" s="16">
        <v>9</v>
      </c>
      <c r="F17" s="12">
        <v>8</v>
      </c>
      <c r="G17" s="12">
        <v>1</v>
      </c>
      <c r="H17" s="12">
        <v>0</v>
      </c>
      <c r="I17" s="17">
        <v>0</v>
      </c>
      <c r="J17" s="16">
        <v>0</v>
      </c>
      <c r="K17" s="12">
        <v>0</v>
      </c>
      <c r="L17" s="12">
        <v>0</v>
      </c>
      <c r="M17" s="12">
        <v>0</v>
      </c>
      <c r="N17" s="17">
        <v>0</v>
      </c>
      <c r="O17" s="21">
        <f>SUM(E17:N17)</f>
        <v>18</v>
      </c>
      <c r="P17" s="25">
        <v>22.63</v>
      </c>
      <c r="Q17" s="25">
        <f t="shared" si="1"/>
        <v>0</v>
      </c>
    </row>
    <row r="18" spans="1:17" ht="15">
      <c r="A18" s="12">
        <f>Výsledovka!B15</f>
        <v>10</v>
      </c>
      <c r="B18" s="12" t="str">
        <f>Výsledovka!C15</f>
        <v>Jareš Květoslav</v>
      </c>
      <c r="C18" s="12">
        <f>Výsledovka!D15</f>
        <v>1948</v>
      </c>
      <c r="D18" s="18" t="str">
        <f>Výsledovka!E15</f>
        <v>Hodkovice</v>
      </c>
      <c r="E18" s="16">
        <v>8</v>
      </c>
      <c r="F18" s="12">
        <v>8</v>
      </c>
      <c r="G18" s="12">
        <v>8</v>
      </c>
      <c r="H18" s="12">
        <v>7</v>
      </c>
      <c r="I18" s="17">
        <v>7</v>
      </c>
      <c r="J18" s="16">
        <v>6</v>
      </c>
      <c r="K18" s="12">
        <v>6</v>
      </c>
      <c r="L18" s="12">
        <v>5</v>
      </c>
      <c r="M18" s="12">
        <v>4</v>
      </c>
      <c r="N18" s="17">
        <v>2</v>
      </c>
      <c r="O18" s="21">
        <f t="shared" si="0"/>
        <v>61</v>
      </c>
      <c r="P18" s="25">
        <v>21.62</v>
      </c>
      <c r="Q18" s="25">
        <f t="shared" si="1"/>
        <v>39.379999999999995</v>
      </c>
    </row>
    <row r="19" spans="1:17" ht="15">
      <c r="A19" s="12">
        <f>Výsledovka!B38</f>
        <v>11</v>
      </c>
      <c r="B19" s="12" t="str">
        <f>Výsledovka!C38</f>
        <v>Vaňátko Petr</v>
      </c>
      <c r="C19" s="12">
        <f>Výsledovka!D38</f>
        <v>1961</v>
      </c>
      <c r="D19" s="18" t="str">
        <f>Výsledovka!E38</f>
        <v>Liberec</v>
      </c>
      <c r="E19" s="16">
        <v>10</v>
      </c>
      <c r="F19" s="12">
        <v>7</v>
      </c>
      <c r="G19" s="12">
        <v>5</v>
      </c>
      <c r="H19" s="12">
        <v>4</v>
      </c>
      <c r="I19" s="17">
        <v>0</v>
      </c>
      <c r="J19" s="16">
        <v>0</v>
      </c>
      <c r="K19" s="12">
        <v>0</v>
      </c>
      <c r="L19" s="12">
        <v>0</v>
      </c>
      <c r="M19" s="12">
        <v>0</v>
      </c>
      <c r="N19" s="17">
        <v>0</v>
      </c>
      <c r="O19" s="21">
        <f t="shared" si="0"/>
        <v>26</v>
      </c>
      <c r="P19" s="25">
        <v>18.49</v>
      </c>
      <c r="Q19" s="25">
        <f t="shared" si="1"/>
        <v>7.510000000000002</v>
      </c>
    </row>
    <row r="20" spans="1:17" ht="15">
      <c r="A20" s="12">
        <f>Výsledovka!B14</f>
        <v>12</v>
      </c>
      <c r="B20" s="12" t="str">
        <f>Výsledovka!C14</f>
        <v>Červinka Leoš</v>
      </c>
      <c r="C20" s="12">
        <f>Výsledovka!D14</f>
        <v>1970</v>
      </c>
      <c r="D20" s="18" t="str">
        <f>Výsledovka!E14</f>
        <v>Jenišovice</v>
      </c>
      <c r="E20" s="16">
        <v>10</v>
      </c>
      <c r="F20" s="12">
        <v>10</v>
      </c>
      <c r="G20" s="12">
        <v>9</v>
      </c>
      <c r="H20" s="12">
        <v>8</v>
      </c>
      <c r="I20" s="17">
        <v>7</v>
      </c>
      <c r="J20" s="16">
        <v>7</v>
      </c>
      <c r="K20" s="12">
        <v>6</v>
      </c>
      <c r="L20" s="12">
        <v>6</v>
      </c>
      <c r="M20" s="12">
        <v>5</v>
      </c>
      <c r="N20" s="17">
        <v>2</v>
      </c>
      <c r="O20" s="21">
        <f t="shared" si="0"/>
        <v>70</v>
      </c>
      <c r="P20" s="25">
        <v>19.41</v>
      </c>
      <c r="Q20" s="25">
        <f t="shared" si="1"/>
        <v>50.59</v>
      </c>
    </row>
    <row r="21" spans="1:17" ht="15">
      <c r="A21" s="12">
        <f>Výsledovka!B31</f>
        <v>13</v>
      </c>
      <c r="B21" s="12" t="str">
        <f>Výsledovka!C31</f>
        <v>Lédl František</v>
      </c>
      <c r="C21" s="12">
        <f>Výsledovka!D31</f>
        <v>1954</v>
      </c>
      <c r="D21" s="18" t="str">
        <f>Výsledovka!E31</f>
        <v>Hodkovice</v>
      </c>
      <c r="E21" s="16">
        <v>9</v>
      </c>
      <c r="F21" s="12">
        <v>8</v>
      </c>
      <c r="G21" s="12">
        <v>7</v>
      </c>
      <c r="H21" s="12">
        <v>6</v>
      </c>
      <c r="I21" s="17">
        <v>5</v>
      </c>
      <c r="J21" s="16">
        <v>3</v>
      </c>
      <c r="K21" s="12">
        <v>2</v>
      </c>
      <c r="L21" s="12">
        <v>2</v>
      </c>
      <c r="M21" s="12">
        <v>0</v>
      </c>
      <c r="N21" s="17">
        <v>0</v>
      </c>
      <c r="O21" s="21">
        <f t="shared" si="0"/>
        <v>42</v>
      </c>
      <c r="P21" s="25">
        <v>18.96</v>
      </c>
      <c r="Q21" s="25">
        <f t="shared" si="1"/>
        <v>23.04</v>
      </c>
    </row>
    <row r="22" spans="1:17" ht="15">
      <c r="A22" s="12">
        <f>Výsledovka!B22</f>
        <v>14</v>
      </c>
      <c r="B22" s="12" t="str">
        <f>Výsledovka!C22</f>
        <v>Černá Petra</v>
      </c>
      <c r="C22" s="12">
        <f>Výsledovka!D22</f>
        <v>1968</v>
      </c>
      <c r="D22" s="18" t="str">
        <f>Výsledovka!E22</f>
        <v>Jenišovice</v>
      </c>
      <c r="E22" s="16">
        <v>10</v>
      </c>
      <c r="F22" s="12">
        <v>9</v>
      </c>
      <c r="G22" s="12">
        <v>8</v>
      </c>
      <c r="H22" s="12">
        <v>7</v>
      </c>
      <c r="I22" s="17">
        <v>6</v>
      </c>
      <c r="J22" s="16">
        <v>5</v>
      </c>
      <c r="K22" s="12">
        <v>4</v>
      </c>
      <c r="L22" s="12">
        <v>3</v>
      </c>
      <c r="M22" s="12">
        <v>3</v>
      </c>
      <c r="N22" s="17">
        <v>4</v>
      </c>
      <c r="O22" s="21">
        <f t="shared" si="0"/>
        <v>59</v>
      </c>
      <c r="P22" s="25">
        <v>17.39</v>
      </c>
      <c r="Q22" s="25">
        <f t="shared" si="1"/>
        <v>41.61</v>
      </c>
    </row>
    <row r="23" spans="1:17" ht="15">
      <c r="A23" s="12">
        <f>Výsledovka!B19</f>
        <v>15</v>
      </c>
      <c r="B23" s="12" t="str">
        <f>Výsledovka!C19</f>
        <v>Švitorka Ladislav, Pi</v>
      </c>
      <c r="C23" s="12">
        <f>Výsledovka!D19</f>
        <v>1971</v>
      </c>
      <c r="D23" s="18" t="str">
        <f>Výsledovka!E19</f>
        <v>Hodkovice</v>
      </c>
      <c r="E23" s="16">
        <v>10</v>
      </c>
      <c r="F23" s="12">
        <v>9</v>
      </c>
      <c r="G23" s="12">
        <v>9</v>
      </c>
      <c r="H23" s="12">
        <v>9</v>
      </c>
      <c r="I23" s="17">
        <v>7</v>
      </c>
      <c r="J23" s="16">
        <v>6</v>
      </c>
      <c r="K23" s="12">
        <v>6</v>
      </c>
      <c r="L23" s="12">
        <v>6</v>
      </c>
      <c r="M23" s="12">
        <v>6</v>
      </c>
      <c r="N23" s="17">
        <v>5</v>
      </c>
      <c r="O23" s="21">
        <f t="shared" si="0"/>
        <v>73</v>
      </c>
      <c r="P23" s="25">
        <v>13.78</v>
      </c>
      <c r="Q23" s="25">
        <f t="shared" si="1"/>
        <v>59.22</v>
      </c>
    </row>
    <row r="24" spans="1:17" ht="15">
      <c r="A24" s="12">
        <f>Výsledovka!B24</f>
        <v>16</v>
      </c>
      <c r="B24" s="12" t="str">
        <f>Výsledovka!C24</f>
        <v>Bukvic Luboš</v>
      </c>
      <c r="C24" s="12">
        <f>Výsledovka!D24</f>
        <v>1958</v>
      </c>
      <c r="D24" s="18" t="str">
        <f>Výsledovka!E24</f>
        <v>Turnov</v>
      </c>
      <c r="E24" s="16">
        <v>9</v>
      </c>
      <c r="F24" s="12">
        <v>9</v>
      </c>
      <c r="G24" s="12">
        <v>7</v>
      </c>
      <c r="H24" s="12">
        <v>5</v>
      </c>
      <c r="I24" s="17">
        <v>5</v>
      </c>
      <c r="J24" s="16">
        <v>5</v>
      </c>
      <c r="K24" s="12">
        <v>4</v>
      </c>
      <c r="L24" s="12">
        <v>2</v>
      </c>
      <c r="M24" s="12">
        <v>1</v>
      </c>
      <c r="N24" s="17">
        <v>0</v>
      </c>
      <c r="O24" s="21">
        <f t="shared" si="0"/>
        <v>47</v>
      </c>
      <c r="P24" s="25">
        <v>13.42</v>
      </c>
      <c r="Q24" s="25">
        <f t="shared" si="1"/>
        <v>33.58</v>
      </c>
    </row>
    <row r="25" spans="1:17" ht="15">
      <c r="A25" s="12">
        <f>Výsledovka!B34</f>
        <v>17</v>
      </c>
      <c r="B25" s="12" t="str">
        <f>Výsledovka!C34</f>
        <v>Louda Jaroslav</v>
      </c>
      <c r="C25" s="12">
        <f>Výsledovka!D34</f>
        <v>1954</v>
      </c>
      <c r="D25" s="18" t="str">
        <f>Výsledovka!E34</f>
        <v>Turnov</v>
      </c>
      <c r="E25" s="16">
        <v>10</v>
      </c>
      <c r="F25" s="12">
        <v>9</v>
      </c>
      <c r="G25" s="12">
        <v>8</v>
      </c>
      <c r="H25" s="12">
        <v>8</v>
      </c>
      <c r="I25" s="17">
        <v>6</v>
      </c>
      <c r="J25" s="16">
        <v>5</v>
      </c>
      <c r="K25" s="12">
        <v>5</v>
      </c>
      <c r="L25" s="12">
        <v>4</v>
      </c>
      <c r="M25" s="12">
        <v>1</v>
      </c>
      <c r="N25" s="17">
        <v>0</v>
      </c>
      <c r="O25" s="21">
        <f t="shared" si="0"/>
        <v>56</v>
      </c>
      <c r="P25" s="25">
        <v>19.49</v>
      </c>
      <c r="Q25" s="25">
        <f t="shared" si="1"/>
        <v>36.510000000000005</v>
      </c>
    </row>
    <row r="26" spans="1:17" ht="15">
      <c r="A26" s="12">
        <f>Výsledovka!B32</f>
        <v>18</v>
      </c>
      <c r="B26" s="12" t="str">
        <f>Výsledovka!C32</f>
        <v>Peklák Dalibor</v>
      </c>
      <c r="C26" s="12">
        <f>Výsledovka!D32</f>
        <v>1961</v>
      </c>
      <c r="D26" s="18" t="str">
        <f>Výsledovka!E32</f>
        <v>Hodkovice</v>
      </c>
      <c r="E26" s="16">
        <v>7</v>
      </c>
      <c r="F26" s="12">
        <v>3</v>
      </c>
      <c r="G26" s="12">
        <v>3</v>
      </c>
      <c r="H26" s="12">
        <v>2</v>
      </c>
      <c r="I26" s="17">
        <v>2</v>
      </c>
      <c r="J26" s="16">
        <v>0</v>
      </c>
      <c r="K26" s="12">
        <v>0</v>
      </c>
      <c r="L26" s="12">
        <v>0</v>
      </c>
      <c r="M26" s="12">
        <v>0</v>
      </c>
      <c r="N26" s="17">
        <v>0</v>
      </c>
      <c r="O26" s="21">
        <f t="shared" si="0"/>
        <v>17</v>
      </c>
      <c r="P26" s="25">
        <v>18.06</v>
      </c>
      <c r="Q26" s="25">
        <f t="shared" si="1"/>
        <v>0</v>
      </c>
    </row>
    <row r="27" spans="1:17" ht="15">
      <c r="A27" s="12">
        <f>Výsledovka!B36</f>
        <v>19</v>
      </c>
      <c r="B27" s="12" t="str">
        <f>Výsledovka!C36</f>
        <v>Votroubková Jana</v>
      </c>
      <c r="C27" s="12">
        <f>Výsledovka!D36</f>
        <v>1963</v>
      </c>
      <c r="D27" s="18" t="str">
        <f>Výsledovka!E36</f>
        <v>Hodkovice</v>
      </c>
      <c r="E27" s="16">
        <v>7</v>
      </c>
      <c r="F27" s="12">
        <v>7</v>
      </c>
      <c r="G27" s="12">
        <v>7</v>
      </c>
      <c r="H27" s="12">
        <v>6</v>
      </c>
      <c r="I27" s="17">
        <v>5</v>
      </c>
      <c r="J27" s="16">
        <v>4</v>
      </c>
      <c r="K27" s="12">
        <v>2</v>
      </c>
      <c r="L27" s="12">
        <v>0</v>
      </c>
      <c r="M27" s="12">
        <v>0</v>
      </c>
      <c r="N27" s="17">
        <v>0</v>
      </c>
      <c r="O27" s="21">
        <f t="shared" si="0"/>
        <v>38</v>
      </c>
      <c r="P27" s="25">
        <v>21.06</v>
      </c>
      <c r="Q27" s="25">
        <f t="shared" si="1"/>
        <v>16.94</v>
      </c>
    </row>
    <row r="28" spans="1:17" ht="15">
      <c r="A28" s="12">
        <f>Výsledovka!B20</f>
        <v>20</v>
      </c>
      <c r="B28" s="12" t="str">
        <f>Výsledovka!C20</f>
        <v>Vrbata Lukáš</v>
      </c>
      <c r="C28" s="12">
        <f>Výsledovka!D20</f>
        <v>1978</v>
      </c>
      <c r="D28" s="18" t="str">
        <f>Výsledovka!E20</f>
        <v>Liberec</v>
      </c>
      <c r="E28" s="16">
        <v>10</v>
      </c>
      <c r="F28" s="12">
        <v>8</v>
      </c>
      <c r="G28" s="12">
        <v>7</v>
      </c>
      <c r="H28" s="12">
        <v>6</v>
      </c>
      <c r="I28" s="17">
        <v>6</v>
      </c>
      <c r="J28" s="16">
        <v>6</v>
      </c>
      <c r="K28" s="12">
        <v>6</v>
      </c>
      <c r="L28" s="12">
        <v>4</v>
      </c>
      <c r="M28" s="12">
        <v>0</v>
      </c>
      <c r="N28" s="17">
        <v>0</v>
      </c>
      <c r="O28" s="21">
        <f t="shared" si="0"/>
        <v>53</v>
      </c>
      <c r="P28" s="25">
        <v>22.79</v>
      </c>
      <c r="Q28" s="25">
        <f t="shared" si="1"/>
        <v>30.21</v>
      </c>
    </row>
    <row r="29" spans="1:17" ht="15">
      <c r="A29" s="12">
        <f>Výsledovka!B17</f>
        <v>21</v>
      </c>
      <c r="B29" s="12" t="str">
        <f>Výsledovka!C17</f>
        <v>Votroubek Rostislav</v>
      </c>
      <c r="C29" s="12">
        <f>Výsledovka!D17</f>
        <v>1958</v>
      </c>
      <c r="D29" s="18" t="str">
        <f>Výsledovka!E17</f>
        <v>Hodkovice</v>
      </c>
      <c r="E29" s="16">
        <v>10</v>
      </c>
      <c r="F29" s="12">
        <v>9</v>
      </c>
      <c r="G29" s="12">
        <v>9</v>
      </c>
      <c r="H29" s="12">
        <v>8</v>
      </c>
      <c r="I29" s="17">
        <v>8</v>
      </c>
      <c r="J29" s="16">
        <v>6</v>
      </c>
      <c r="K29" s="12">
        <v>6</v>
      </c>
      <c r="L29" s="12">
        <v>5</v>
      </c>
      <c r="M29" s="12">
        <v>5</v>
      </c>
      <c r="N29" s="17">
        <v>7</v>
      </c>
      <c r="O29" s="21">
        <f t="shared" si="0"/>
        <v>73</v>
      </c>
      <c r="P29" s="25">
        <v>18.92</v>
      </c>
      <c r="Q29" s="25">
        <f t="shared" si="1"/>
        <v>54.08</v>
      </c>
    </row>
    <row r="30" spans="1:17" ht="15">
      <c r="A30" s="12">
        <f>Výsledovka!B18</f>
        <v>22</v>
      </c>
      <c r="B30" s="12" t="str">
        <f>Výsledovka!C18</f>
        <v>Hanzlík Miroslav, Ing.</v>
      </c>
      <c r="C30" s="12">
        <f>Výsledovka!D18</f>
        <v>1958</v>
      </c>
      <c r="D30" s="18" t="str">
        <f>Výsledovka!E18</f>
        <v>Liberec</v>
      </c>
      <c r="E30" s="16">
        <v>9</v>
      </c>
      <c r="F30" s="12">
        <v>9</v>
      </c>
      <c r="G30" s="12">
        <v>8</v>
      </c>
      <c r="H30" s="12">
        <v>8</v>
      </c>
      <c r="I30" s="17">
        <v>8</v>
      </c>
      <c r="J30" s="16">
        <v>7</v>
      </c>
      <c r="K30" s="12">
        <v>7</v>
      </c>
      <c r="L30" s="12">
        <v>7</v>
      </c>
      <c r="M30" s="12">
        <v>7</v>
      </c>
      <c r="N30" s="17">
        <v>6</v>
      </c>
      <c r="O30" s="21">
        <f t="shared" si="0"/>
        <v>76</v>
      </c>
      <c r="P30" s="25">
        <v>26.29</v>
      </c>
      <c r="Q30" s="25">
        <f t="shared" si="1"/>
        <v>49.71</v>
      </c>
    </row>
    <row r="31" spans="1:17" ht="15">
      <c r="A31" s="12">
        <f>Výsledovka!B13</f>
        <v>23</v>
      </c>
      <c r="B31" s="12" t="str">
        <f>Výsledovka!C13</f>
        <v>Krátký Karel, Ing.</v>
      </c>
      <c r="C31" s="12">
        <f>Výsledovka!D13</f>
        <v>1961</v>
      </c>
      <c r="D31" s="18" t="str">
        <f>Výsledovka!E13</f>
        <v>Liberec</v>
      </c>
      <c r="E31" s="16">
        <v>10</v>
      </c>
      <c r="F31" s="12">
        <v>10</v>
      </c>
      <c r="G31" s="12">
        <v>9</v>
      </c>
      <c r="H31" s="12">
        <v>9</v>
      </c>
      <c r="I31" s="17">
        <v>8</v>
      </c>
      <c r="J31" s="16">
        <v>8</v>
      </c>
      <c r="K31" s="12">
        <v>7</v>
      </c>
      <c r="L31" s="12">
        <v>6</v>
      </c>
      <c r="M31" s="12">
        <v>5</v>
      </c>
      <c r="N31" s="17">
        <v>5</v>
      </c>
      <c r="O31" s="21">
        <f t="shared" si="0"/>
        <v>77</v>
      </c>
      <c r="P31" s="25">
        <v>16.62</v>
      </c>
      <c r="Q31" s="25">
        <f t="shared" si="1"/>
        <v>60.379999999999995</v>
      </c>
    </row>
    <row r="32" spans="1:17" ht="15">
      <c r="A32" s="12">
        <f>Výsledovka!B16</f>
        <v>24</v>
      </c>
      <c r="B32" s="12" t="str">
        <f>Výsledovka!C16</f>
        <v>Brotz Tomáš, Ing.</v>
      </c>
      <c r="C32" s="12">
        <f>Výsledovka!D16</f>
        <v>1970</v>
      </c>
      <c r="D32" s="18" t="str">
        <f>Výsledovka!E16</f>
        <v>Hodkovice</v>
      </c>
      <c r="E32" s="16">
        <v>10</v>
      </c>
      <c r="F32" s="12">
        <v>8</v>
      </c>
      <c r="G32" s="12">
        <v>8</v>
      </c>
      <c r="H32" s="12">
        <v>8</v>
      </c>
      <c r="I32" s="17">
        <v>7</v>
      </c>
      <c r="J32" s="16">
        <v>6</v>
      </c>
      <c r="K32" s="12">
        <v>6</v>
      </c>
      <c r="L32" s="12">
        <v>6</v>
      </c>
      <c r="M32" s="12">
        <v>6</v>
      </c>
      <c r="N32" s="17">
        <v>4</v>
      </c>
      <c r="O32" s="21">
        <f t="shared" si="0"/>
        <v>69</v>
      </c>
      <c r="P32" s="25">
        <v>13.39</v>
      </c>
      <c r="Q32" s="25">
        <f t="shared" si="1"/>
        <v>55.61</v>
      </c>
    </row>
    <row r="33" spans="1:17" ht="15">
      <c r="A33" s="12">
        <f>Výsledovka!B21</f>
        <v>25</v>
      </c>
      <c r="B33" s="12" t="str">
        <f>Výsledovka!C21</f>
        <v>Švitorka Ladislav, Re</v>
      </c>
      <c r="C33" s="12">
        <f>Výsledovka!D21</f>
        <v>1971</v>
      </c>
      <c r="D33" s="18" t="str">
        <f>Výsledovka!E21</f>
        <v>Hodkovice</v>
      </c>
      <c r="E33" s="16">
        <v>9</v>
      </c>
      <c r="F33" s="12">
        <v>8</v>
      </c>
      <c r="G33" s="12">
        <v>7</v>
      </c>
      <c r="H33" s="12">
        <v>7</v>
      </c>
      <c r="I33" s="17">
        <v>7</v>
      </c>
      <c r="J33" s="16">
        <v>6</v>
      </c>
      <c r="K33" s="12">
        <v>5</v>
      </c>
      <c r="L33" s="12">
        <v>4</v>
      </c>
      <c r="M33" s="12">
        <v>0</v>
      </c>
      <c r="N33" s="17">
        <v>0</v>
      </c>
      <c r="O33" s="21">
        <f t="shared" si="0"/>
        <v>53</v>
      </c>
      <c r="P33" s="25">
        <v>28.77</v>
      </c>
      <c r="Q33" s="25">
        <f t="shared" si="1"/>
        <v>24.23</v>
      </c>
    </row>
    <row r="34" spans="1:17" ht="15">
      <c r="A34" s="12">
        <f>Výsledovka!B11</f>
        <v>26</v>
      </c>
      <c r="B34" s="12" t="str">
        <f>Výsledovka!C11</f>
        <v>Vnouček Miloš</v>
      </c>
      <c r="C34" s="12">
        <f>Výsledovka!D11</f>
        <v>1964</v>
      </c>
      <c r="D34" s="18" t="str">
        <f>Výsledovka!E11</f>
        <v>Liberec</v>
      </c>
      <c r="E34" s="16">
        <v>9</v>
      </c>
      <c r="F34" s="12">
        <v>9</v>
      </c>
      <c r="G34" s="12">
        <v>8</v>
      </c>
      <c r="H34" s="12">
        <v>8</v>
      </c>
      <c r="I34" s="17">
        <v>8</v>
      </c>
      <c r="J34" s="16">
        <v>7</v>
      </c>
      <c r="K34" s="12">
        <v>7</v>
      </c>
      <c r="L34" s="12">
        <v>7</v>
      </c>
      <c r="M34" s="12">
        <v>5</v>
      </c>
      <c r="N34" s="17">
        <v>2</v>
      </c>
      <c r="O34" s="21">
        <f t="shared" si="0"/>
        <v>70</v>
      </c>
      <c r="P34" s="25">
        <v>19.7</v>
      </c>
      <c r="Q34" s="25">
        <f t="shared" si="1"/>
        <v>50.3</v>
      </c>
    </row>
    <row r="35" spans="1:17" ht="15">
      <c r="A35" s="12">
        <f>Výsledovka!B10</f>
        <v>27</v>
      </c>
      <c r="B35" s="12" t="str">
        <f>Výsledovka!C10</f>
        <v>Přecechtěl Oldřich, Ing.</v>
      </c>
      <c r="C35" s="12">
        <f>Výsledovka!D10</f>
        <v>1968</v>
      </c>
      <c r="D35" s="18" t="str">
        <f>Výsledovka!E10</f>
        <v>Liberec</v>
      </c>
      <c r="E35" s="16">
        <v>10</v>
      </c>
      <c r="F35" s="12">
        <v>9</v>
      </c>
      <c r="G35" s="12">
        <v>9</v>
      </c>
      <c r="H35" s="12">
        <v>9</v>
      </c>
      <c r="I35" s="17">
        <v>9</v>
      </c>
      <c r="J35" s="16">
        <v>8</v>
      </c>
      <c r="K35" s="12">
        <v>8</v>
      </c>
      <c r="L35" s="12">
        <v>8</v>
      </c>
      <c r="M35" s="12">
        <v>6</v>
      </c>
      <c r="N35" s="17">
        <v>5</v>
      </c>
      <c r="O35" s="21">
        <f t="shared" si="0"/>
        <v>81</v>
      </c>
      <c r="P35" s="25">
        <v>15.97</v>
      </c>
      <c r="Q35" s="25">
        <f t="shared" si="1"/>
        <v>65.03</v>
      </c>
    </row>
    <row r="36" spans="1:17" ht="15">
      <c r="A36" s="12">
        <f>Výsledovka!B12</f>
        <v>28</v>
      </c>
      <c r="B36" s="12" t="str">
        <f>Výsledovka!C12</f>
        <v>Smorádek Vlastislav, Ing.</v>
      </c>
      <c r="C36" s="12">
        <f>Výsledovka!D12</f>
        <v>1962</v>
      </c>
      <c r="D36" s="18" t="str">
        <f>Výsledovka!E12</f>
        <v>Jenišovice</v>
      </c>
      <c r="E36" s="16">
        <v>10</v>
      </c>
      <c r="F36" s="12">
        <v>9</v>
      </c>
      <c r="G36" s="12">
        <v>9</v>
      </c>
      <c r="H36" s="12">
        <v>7</v>
      </c>
      <c r="I36" s="17">
        <v>7</v>
      </c>
      <c r="J36" s="16">
        <v>6</v>
      </c>
      <c r="K36" s="12">
        <v>5</v>
      </c>
      <c r="L36" s="12">
        <v>5</v>
      </c>
      <c r="M36" s="12">
        <v>5</v>
      </c>
      <c r="N36" s="17">
        <v>4</v>
      </c>
      <c r="O36" s="21">
        <f t="shared" si="0"/>
        <v>67</v>
      </c>
      <c r="P36" s="25">
        <v>16.21</v>
      </c>
      <c r="Q36" s="25">
        <f t="shared" si="1"/>
        <v>50.79</v>
      </c>
    </row>
    <row r="37" spans="1:17" ht="15">
      <c r="A37" s="12">
        <f>Výsledovka!B33</f>
        <v>29</v>
      </c>
      <c r="B37" s="12" t="str">
        <f>Výsledovka!C33</f>
        <v>Hušák Jan</v>
      </c>
      <c r="C37" s="12">
        <f>Výsledovka!D33</f>
        <v>1978</v>
      </c>
      <c r="D37" s="18" t="str">
        <f>Výsledovka!E33</f>
        <v>Liberec</v>
      </c>
      <c r="E37" s="16">
        <v>8</v>
      </c>
      <c r="F37" s="12">
        <v>8</v>
      </c>
      <c r="G37" s="12">
        <v>7</v>
      </c>
      <c r="H37" s="12">
        <v>6</v>
      </c>
      <c r="I37" s="17">
        <v>4</v>
      </c>
      <c r="J37" s="16">
        <v>2</v>
      </c>
      <c r="K37" s="12">
        <v>2</v>
      </c>
      <c r="L37" s="12">
        <v>1</v>
      </c>
      <c r="M37" s="12">
        <v>1</v>
      </c>
      <c r="N37" s="17">
        <v>4</v>
      </c>
      <c r="O37" s="21">
        <f t="shared" si="0"/>
        <v>43</v>
      </c>
      <c r="P37" s="25">
        <v>17.43</v>
      </c>
      <c r="Q37" s="25">
        <f t="shared" si="1"/>
        <v>25.57</v>
      </c>
    </row>
    <row r="38" spans="1:17" ht="15">
      <c r="A38" s="12">
        <f>Výsledovka!B26</f>
        <v>30</v>
      </c>
      <c r="B38" s="12" t="str">
        <f>Výsledovka!C26</f>
        <v>Rejman Aleš</v>
      </c>
      <c r="C38" s="12">
        <f>Výsledovka!D26</f>
        <v>1961</v>
      </c>
      <c r="D38" s="18" t="str">
        <f>Výsledovka!E26</f>
        <v>Hodkovice</v>
      </c>
      <c r="E38" s="16">
        <v>9</v>
      </c>
      <c r="F38" s="12">
        <v>9</v>
      </c>
      <c r="G38" s="12">
        <v>8</v>
      </c>
      <c r="H38" s="12">
        <v>7</v>
      </c>
      <c r="I38" s="17">
        <v>6</v>
      </c>
      <c r="J38" s="16">
        <v>6</v>
      </c>
      <c r="K38" s="12">
        <v>5</v>
      </c>
      <c r="L38" s="12">
        <v>4</v>
      </c>
      <c r="M38" s="12">
        <v>3</v>
      </c>
      <c r="N38" s="17">
        <v>3</v>
      </c>
      <c r="O38" s="21">
        <f t="shared" si="0"/>
        <v>60</v>
      </c>
      <c r="P38" s="25">
        <v>21.64</v>
      </c>
      <c r="Q38" s="25">
        <f t="shared" si="1"/>
        <v>38.36</v>
      </c>
    </row>
    <row r="39" spans="1:17" ht="15">
      <c r="A39" s="36">
        <f>Výsledovka!B28</f>
        <v>31</v>
      </c>
      <c r="B39" s="36" t="str">
        <f>Výsledovka!C28</f>
        <v>Benáček Martin</v>
      </c>
      <c r="C39" s="36">
        <f>Výsledovka!D28</f>
        <v>1965</v>
      </c>
      <c r="D39" s="43" t="str">
        <f>Výsledovka!E28</f>
        <v>Liberec</v>
      </c>
      <c r="E39" s="44">
        <v>9</v>
      </c>
      <c r="F39" s="36">
        <v>8</v>
      </c>
      <c r="G39" s="36">
        <v>8</v>
      </c>
      <c r="H39" s="36">
        <v>7</v>
      </c>
      <c r="I39" s="45">
        <v>5</v>
      </c>
      <c r="J39" s="44">
        <v>0</v>
      </c>
      <c r="K39" s="36">
        <v>0</v>
      </c>
      <c r="L39" s="36">
        <v>0</v>
      </c>
      <c r="M39" s="36">
        <v>0</v>
      </c>
      <c r="N39" s="45">
        <v>0</v>
      </c>
      <c r="O39" s="46">
        <f t="shared" si="0"/>
        <v>37</v>
      </c>
      <c r="P39" s="37">
        <v>21.99</v>
      </c>
      <c r="Q39" s="37">
        <f t="shared" si="1"/>
        <v>15.010000000000002</v>
      </c>
    </row>
    <row r="40" spans="1:17" ht="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/>
      <c r="Q40" s="40"/>
    </row>
    <row r="41" spans="1:17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8"/>
      <c r="Q41" s="38"/>
    </row>
    <row r="42" spans="1:17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8"/>
      <c r="Q42" s="38"/>
    </row>
    <row r="43" spans="1:17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8"/>
      <c r="Q43" s="38"/>
    </row>
    <row r="44" spans="1:17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8"/>
      <c r="Q44" s="38"/>
    </row>
    <row r="45" spans="1:17" ht="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8"/>
      <c r="Q45" s="38"/>
    </row>
    <row r="46" spans="1:17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8"/>
      <c r="Q46" s="38"/>
    </row>
    <row r="47" spans="1:17" ht="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8"/>
      <c r="Q47" s="38"/>
    </row>
    <row r="48" spans="1:17" ht="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8"/>
      <c r="Q48" s="38"/>
    </row>
    <row r="49" spans="1:17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8"/>
      <c r="Q49" s="38"/>
    </row>
    <row r="50" spans="1:17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8"/>
      <c r="Q50" s="38"/>
    </row>
    <row r="51" spans="1:17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8"/>
      <c r="Q51" s="38"/>
    </row>
    <row r="52" spans="1:17" ht="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8"/>
      <c r="Q52" s="38"/>
    </row>
    <row r="53" spans="1:17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8"/>
      <c r="Q53" s="38"/>
    </row>
  </sheetData>
  <sheetProtection/>
  <mergeCells count="1">
    <mergeCell ref="E8:N8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5"/>
  <sheetViews>
    <sheetView zoomScalePageLayoutView="0" workbookViewId="0" topLeftCell="A19">
      <selection activeCell="T16" sqref="T16"/>
    </sheetView>
  </sheetViews>
  <sheetFormatPr defaultColWidth="9.140625" defaultRowHeight="15"/>
  <cols>
    <col min="2" max="2" width="27.7109375" style="0" customWidth="1"/>
    <col min="4" max="4" width="18.140625" style="0" customWidth="1"/>
    <col min="6" max="15" width="4.7109375" style="0" customWidth="1"/>
  </cols>
  <sheetData>
    <row r="2" ht="15">
      <c r="A2" s="6" t="s">
        <v>28</v>
      </c>
    </row>
    <row r="8" spans="1:18" ht="15.75" thickBot="1">
      <c r="A8" s="19" t="s">
        <v>13</v>
      </c>
      <c r="B8" s="19" t="s">
        <v>14</v>
      </c>
      <c r="C8" s="26" t="s">
        <v>15</v>
      </c>
      <c r="D8" s="19" t="s">
        <v>16</v>
      </c>
      <c r="E8" s="20" t="s">
        <v>29</v>
      </c>
      <c r="F8" s="35" t="s">
        <v>24</v>
      </c>
      <c r="G8" s="35"/>
      <c r="H8" s="35"/>
      <c r="I8" s="35"/>
      <c r="J8" s="35"/>
      <c r="K8" s="35"/>
      <c r="L8" s="35"/>
      <c r="M8" s="35"/>
      <c r="N8" s="35"/>
      <c r="O8" s="35"/>
      <c r="P8" s="20" t="s">
        <v>25</v>
      </c>
      <c r="Q8" s="20" t="s">
        <v>26</v>
      </c>
      <c r="R8" s="20" t="s">
        <v>27</v>
      </c>
    </row>
    <row r="9" spans="1:18" ht="15">
      <c r="A9" s="12">
        <f>Výsledovka!B9</f>
        <v>1</v>
      </c>
      <c r="B9" s="12" t="str">
        <f>Výsledovka!C9</f>
        <v>Setnička Tomáš</v>
      </c>
      <c r="C9" s="12">
        <f>Výsledovka!D9</f>
        <v>1978</v>
      </c>
      <c r="D9" s="12" t="str">
        <f>Výsledovka!E9</f>
        <v>Hodkovice</v>
      </c>
      <c r="E9" s="18">
        <v>30</v>
      </c>
      <c r="F9" s="13">
        <v>15</v>
      </c>
      <c r="G9" s="14">
        <v>15</v>
      </c>
      <c r="H9" s="14">
        <v>8</v>
      </c>
      <c r="I9" s="14">
        <v>8</v>
      </c>
      <c r="J9" s="15">
        <v>8</v>
      </c>
      <c r="K9" s="13">
        <v>8</v>
      </c>
      <c r="L9" s="14">
        <v>8</v>
      </c>
      <c r="M9" s="14">
        <v>8</v>
      </c>
      <c r="N9" s="14">
        <v>7</v>
      </c>
      <c r="O9" s="15">
        <v>5</v>
      </c>
      <c r="P9" s="21">
        <f>SUM(E9:O9)</f>
        <v>120</v>
      </c>
      <c r="Q9" s="25">
        <v>28.71</v>
      </c>
      <c r="R9" s="25">
        <f>IF(P9-Q9&lt;=0,0,P9-Q9)</f>
        <v>91.28999999999999</v>
      </c>
    </row>
    <row r="10" spans="1:18" ht="15">
      <c r="A10" s="12">
        <f>Výsledovka!B35</f>
        <v>2</v>
      </c>
      <c r="B10" s="12" t="str">
        <f>Výsledovka!C35</f>
        <v>Šída Bohuslav</v>
      </c>
      <c r="C10" s="12">
        <f>Výsledovka!D35</f>
        <v>1960</v>
      </c>
      <c r="D10" s="12" t="str">
        <f>Výsledovka!E35</f>
        <v>Turnov</v>
      </c>
      <c r="E10" s="18">
        <v>30</v>
      </c>
      <c r="F10" s="16">
        <v>0</v>
      </c>
      <c r="G10" s="12">
        <v>0</v>
      </c>
      <c r="H10" s="12">
        <v>0</v>
      </c>
      <c r="I10" s="12">
        <v>0</v>
      </c>
      <c r="J10" s="17">
        <v>0</v>
      </c>
      <c r="K10" s="16">
        <v>10</v>
      </c>
      <c r="L10" s="12">
        <v>9</v>
      </c>
      <c r="M10" s="12">
        <v>8</v>
      </c>
      <c r="N10" s="12">
        <v>7</v>
      </c>
      <c r="O10" s="17">
        <v>6</v>
      </c>
      <c r="P10" s="21">
        <f aca="true" t="shared" si="0" ref="P10:P53">SUM(E10:O10)</f>
        <v>70</v>
      </c>
      <c r="Q10" s="25">
        <v>48.95</v>
      </c>
      <c r="R10" s="25">
        <f aca="true" t="shared" si="1" ref="R10:R53">IF(P10-Q10&lt;=0,0,P10-Q10)</f>
        <v>21.049999999999997</v>
      </c>
    </row>
    <row r="11" spans="1:18" ht="15">
      <c r="A11" s="12">
        <f>Výsledovka!B23</f>
        <v>3</v>
      </c>
      <c r="B11" s="12" t="str">
        <f>Výsledovka!C23</f>
        <v>Saska Michal</v>
      </c>
      <c r="C11" s="12">
        <f>Výsledovka!D23</f>
        <v>1978</v>
      </c>
      <c r="D11" s="12" t="str">
        <f>Výsledovka!E23</f>
        <v>SSK Semily</v>
      </c>
      <c r="E11" s="18">
        <v>30</v>
      </c>
      <c r="F11" s="16">
        <v>9</v>
      </c>
      <c r="G11" s="12">
        <v>8</v>
      </c>
      <c r="H11" s="12">
        <v>0</v>
      </c>
      <c r="I11" s="12">
        <v>0</v>
      </c>
      <c r="J11" s="17">
        <v>0</v>
      </c>
      <c r="K11" s="16">
        <v>9</v>
      </c>
      <c r="L11" s="12">
        <v>8</v>
      </c>
      <c r="M11" s="12">
        <v>8</v>
      </c>
      <c r="N11" s="12">
        <v>8</v>
      </c>
      <c r="O11" s="17">
        <v>7</v>
      </c>
      <c r="P11" s="21">
        <f t="shared" si="0"/>
        <v>87</v>
      </c>
      <c r="Q11" s="25">
        <v>31.85</v>
      </c>
      <c r="R11" s="25">
        <f t="shared" si="1"/>
        <v>55.15</v>
      </c>
    </row>
    <row r="12" spans="1:18" ht="15">
      <c r="A12" s="12">
        <f>Výsledovka!B29</f>
        <v>4</v>
      </c>
      <c r="B12" s="12" t="str">
        <f>Výsledovka!C29</f>
        <v>Hudský Vítězslav</v>
      </c>
      <c r="C12" s="12">
        <f>Výsledovka!D29</f>
        <v>1949</v>
      </c>
      <c r="D12" s="12" t="str">
        <f>Výsledovka!E29</f>
        <v>Turnov</v>
      </c>
      <c r="E12" s="18">
        <v>30</v>
      </c>
      <c r="F12" s="16">
        <v>9</v>
      </c>
      <c r="G12" s="12">
        <v>8</v>
      </c>
      <c r="H12" s="12">
        <v>0</v>
      </c>
      <c r="I12" s="12">
        <v>0</v>
      </c>
      <c r="J12" s="17">
        <v>0</v>
      </c>
      <c r="K12" s="16">
        <v>7</v>
      </c>
      <c r="L12" s="12">
        <v>6</v>
      </c>
      <c r="M12" s="12">
        <v>5</v>
      </c>
      <c r="N12" s="12">
        <v>5</v>
      </c>
      <c r="O12" s="17">
        <v>5</v>
      </c>
      <c r="P12" s="21">
        <f t="shared" si="0"/>
        <v>75</v>
      </c>
      <c r="Q12" s="25">
        <v>38.99</v>
      </c>
      <c r="R12" s="25">
        <f t="shared" si="1"/>
        <v>36.01</v>
      </c>
    </row>
    <row r="13" spans="1:18" ht="15">
      <c r="A13" s="12">
        <f>Výsledovka!B30</f>
        <v>5</v>
      </c>
      <c r="B13" s="12" t="str">
        <f>Výsledovka!C30</f>
        <v>Lank Lukáš</v>
      </c>
      <c r="C13" s="12">
        <f>Výsledovka!D30</f>
        <v>1991</v>
      </c>
      <c r="D13" s="12" t="str">
        <f>Výsledovka!E30</f>
        <v>indiv.</v>
      </c>
      <c r="E13" s="18">
        <v>30</v>
      </c>
      <c r="F13" s="16">
        <v>8</v>
      </c>
      <c r="G13" s="12">
        <v>0</v>
      </c>
      <c r="H13" s="12">
        <v>0</v>
      </c>
      <c r="I13" s="12">
        <v>0</v>
      </c>
      <c r="J13" s="17">
        <v>0</v>
      </c>
      <c r="K13" s="16">
        <v>8</v>
      </c>
      <c r="L13" s="12">
        <v>8</v>
      </c>
      <c r="M13" s="12">
        <v>6</v>
      </c>
      <c r="N13" s="12">
        <v>5</v>
      </c>
      <c r="O13" s="17">
        <v>0</v>
      </c>
      <c r="P13" s="21">
        <f t="shared" si="0"/>
        <v>65</v>
      </c>
      <c r="Q13" s="25">
        <v>44.42</v>
      </c>
      <c r="R13" s="25">
        <f t="shared" si="1"/>
        <v>20.58</v>
      </c>
    </row>
    <row r="14" spans="1:18" ht="15">
      <c r="A14" s="12">
        <f>Výsledovka!B25</f>
        <v>6</v>
      </c>
      <c r="B14" s="12" t="str">
        <f>Výsledovka!C25</f>
        <v>Mikule Roman</v>
      </c>
      <c r="C14" s="12">
        <f>Výsledovka!D25</f>
        <v>1970</v>
      </c>
      <c r="D14" s="12" t="str">
        <f>Výsledovka!E25</f>
        <v>Jenišovice</v>
      </c>
      <c r="E14" s="18">
        <v>30</v>
      </c>
      <c r="F14" s="16">
        <v>0</v>
      </c>
      <c r="G14" s="12">
        <v>0</v>
      </c>
      <c r="H14" s="12">
        <v>0</v>
      </c>
      <c r="I14" s="12">
        <v>0</v>
      </c>
      <c r="J14" s="17">
        <v>0</v>
      </c>
      <c r="K14" s="16">
        <v>8</v>
      </c>
      <c r="L14" s="12">
        <v>7</v>
      </c>
      <c r="M14" s="12">
        <v>7</v>
      </c>
      <c r="N14" s="12">
        <v>7</v>
      </c>
      <c r="O14" s="17">
        <v>6</v>
      </c>
      <c r="P14" s="21">
        <f t="shared" si="0"/>
        <v>65</v>
      </c>
      <c r="Q14" s="25">
        <v>31.09</v>
      </c>
      <c r="R14" s="25">
        <f t="shared" si="1"/>
        <v>33.91</v>
      </c>
    </row>
    <row r="15" spans="1:18" ht="15">
      <c r="A15" s="12">
        <f>Výsledovka!B39</f>
        <v>7</v>
      </c>
      <c r="B15" s="12" t="str">
        <f>Výsledovka!C39</f>
        <v>Pohořalý Martin</v>
      </c>
      <c r="C15" s="12">
        <f>Výsledovka!D39</f>
        <v>1973</v>
      </c>
      <c r="D15" s="12" t="str">
        <f>Výsledovka!E39</f>
        <v>Rokytnice n. J.</v>
      </c>
      <c r="E15" s="18">
        <v>0</v>
      </c>
      <c r="F15" s="16">
        <v>0</v>
      </c>
      <c r="G15" s="12">
        <v>0</v>
      </c>
      <c r="H15" s="12">
        <v>0</v>
      </c>
      <c r="I15" s="12">
        <v>0</v>
      </c>
      <c r="J15" s="17">
        <v>0</v>
      </c>
      <c r="K15" s="16">
        <v>0</v>
      </c>
      <c r="L15" s="12">
        <v>0</v>
      </c>
      <c r="M15" s="12">
        <v>0</v>
      </c>
      <c r="N15" s="12">
        <v>0</v>
      </c>
      <c r="O15" s="17">
        <v>0</v>
      </c>
      <c r="P15" s="21">
        <f t="shared" si="0"/>
        <v>0</v>
      </c>
      <c r="Q15" s="25">
        <v>0</v>
      </c>
      <c r="R15" s="25">
        <f t="shared" si="1"/>
        <v>0</v>
      </c>
    </row>
    <row r="16" spans="1:18" ht="15">
      <c r="A16" s="12">
        <f>Výsledovka!B27</f>
        <v>8</v>
      </c>
      <c r="B16" s="12" t="str">
        <f>Výsledovka!C27</f>
        <v>Velc Jindřich</v>
      </c>
      <c r="C16" s="12">
        <f>Výsledovka!D27</f>
        <v>1954</v>
      </c>
      <c r="D16" s="12" t="str">
        <f>Výsledovka!E27</f>
        <v>Liberec</v>
      </c>
      <c r="E16" s="18">
        <v>30</v>
      </c>
      <c r="F16" s="16">
        <v>9</v>
      </c>
      <c r="G16" s="12">
        <v>9</v>
      </c>
      <c r="H16" s="12">
        <v>0</v>
      </c>
      <c r="I16" s="12">
        <v>0</v>
      </c>
      <c r="J16" s="17">
        <v>0</v>
      </c>
      <c r="K16" s="16">
        <v>9</v>
      </c>
      <c r="L16" s="12">
        <v>7</v>
      </c>
      <c r="M16" s="12">
        <v>6</v>
      </c>
      <c r="N16" s="12">
        <v>6</v>
      </c>
      <c r="O16" s="17">
        <v>5</v>
      </c>
      <c r="P16" s="21">
        <f t="shared" si="0"/>
        <v>81</v>
      </c>
      <c r="Q16" s="25">
        <v>30.8</v>
      </c>
      <c r="R16" s="25">
        <f t="shared" si="1"/>
        <v>50.2</v>
      </c>
    </row>
    <row r="17" spans="1:18" ht="15">
      <c r="A17" s="12">
        <f>Výsledovka!B37</f>
        <v>9</v>
      </c>
      <c r="B17" s="12" t="str">
        <f>Výsledovka!C37</f>
        <v>Pekláková Jaroslava</v>
      </c>
      <c r="C17" s="12">
        <f>Výsledovka!D37</f>
        <v>1973</v>
      </c>
      <c r="D17" s="12" t="str">
        <f>Výsledovka!E37</f>
        <v>Hodkovice</v>
      </c>
      <c r="E17" s="18">
        <v>30</v>
      </c>
      <c r="F17" s="16">
        <v>8</v>
      </c>
      <c r="G17" s="12">
        <v>0</v>
      </c>
      <c r="H17" s="12">
        <v>0</v>
      </c>
      <c r="I17" s="12">
        <v>0</v>
      </c>
      <c r="J17" s="17">
        <v>0</v>
      </c>
      <c r="K17" s="16">
        <v>7</v>
      </c>
      <c r="L17" s="12">
        <v>6</v>
      </c>
      <c r="M17" s="12">
        <v>6</v>
      </c>
      <c r="N17" s="12">
        <v>5</v>
      </c>
      <c r="O17" s="17">
        <v>0</v>
      </c>
      <c r="P17" s="21">
        <f t="shared" si="0"/>
        <v>62</v>
      </c>
      <c r="Q17" s="25">
        <v>41.36</v>
      </c>
      <c r="R17" s="25">
        <f t="shared" si="1"/>
        <v>20.64</v>
      </c>
    </row>
    <row r="18" spans="1:18" ht="15">
      <c r="A18" s="12">
        <f>Výsledovka!B15</f>
        <v>10</v>
      </c>
      <c r="B18" s="12" t="str">
        <f>Výsledovka!C15</f>
        <v>Jareš Květoslav</v>
      </c>
      <c r="C18" s="12">
        <f>Výsledovka!D15</f>
        <v>1948</v>
      </c>
      <c r="D18" s="12" t="str">
        <f>Výsledovka!E15</f>
        <v>Hodkovice</v>
      </c>
      <c r="E18" s="18">
        <v>30</v>
      </c>
      <c r="F18" s="16">
        <v>15</v>
      </c>
      <c r="G18" s="12">
        <v>8</v>
      </c>
      <c r="H18" s="12">
        <v>0</v>
      </c>
      <c r="I18" s="12">
        <v>0</v>
      </c>
      <c r="J18" s="17">
        <v>0</v>
      </c>
      <c r="K18" s="16">
        <v>10</v>
      </c>
      <c r="L18" s="12">
        <v>9</v>
      </c>
      <c r="M18" s="12">
        <v>8</v>
      </c>
      <c r="N18" s="12">
        <v>8</v>
      </c>
      <c r="O18" s="17">
        <v>8</v>
      </c>
      <c r="P18" s="21">
        <f t="shared" si="0"/>
        <v>96</v>
      </c>
      <c r="Q18" s="25">
        <v>31.99</v>
      </c>
      <c r="R18" s="25">
        <f t="shared" si="1"/>
        <v>64.01</v>
      </c>
    </row>
    <row r="19" spans="1:18" ht="15">
      <c r="A19" s="12">
        <f>Výsledovka!B38</f>
        <v>11</v>
      </c>
      <c r="B19" s="12" t="str">
        <f>Výsledovka!C38</f>
        <v>Vaňátko Petr</v>
      </c>
      <c r="C19" s="12">
        <f>Výsledovka!D38</f>
        <v>1961</v>
      </c>
      <c r="D19" s="12" t="str">
        <f>Výsledovka!E38</f>
        <v>Liberec</v>
      </c>
      <c r="E19" s="18">
        <v>30</v>
      </c>
      <c r="F19" s="16">
        <v>0</v>
      </c>
      <c r="G19" s="12">
        <v>0</v>
      </c>
      <c r="H19" s="12">
        <v>0</v>
      </c>
      <c r="I19" s="12">
        <v>0</v>
      </c>
      <c r="J19" s="17">
        <v>0</v>
      </c>
      <c r="K19" s="16">
        <v>7</v>
      </c>
      <c r="L19" s="12">
        <v>7</v>
      </c>
      <c r="M19" s="12">
        <v>7</v>
      </c>
      <c r="N19" s="12">
        <v>6</v>
      </c>
      <c r="O19" s="17">
        <v>0</v>
      </c>
      <c r="P19" s="21">
        <f t="shared" si="0"/>
        <v>57</v>
      </c>
      <c r="Q19" s="25">
        <v>39.58</v>
      </c>
      <c r="R19" s="25">
        <f t="shared" si="1"/>
        <v>17.42</v>
      </c>
    </row>
    <row r="20" spans="1:18" ht="15">
      <c r="A20" s="12">
        <f>Výsledovka!B14</f>
        <v>12</v>
      </c>
      <c r="B20" s="12" t="str">
        <f>Výsledovka!C14</f>
        <v>Červinka Leoš</v>
      </c>
      <c r="C20" s="12">
        <f>Výsledovka!D14</f>
        <v>1970</v>
      </c>
      <c r="D20" s="12" t="str">
        <f>Výsledovka!E14</f>
        <v>Jenišovice</v>
      </c>
      <c r="E20" s="18">
        <v>30</v>
      </c>
      <c r="F20" s="16">
        <v>9</v>
      </c>
      <c r="G20" s="12">
        <v>9</v>
      </c>
      <c r="H20" s="12">
        <v>8</v>
      </c>
      <c r="I20" s="12">
        <v>8</v>
      </c>
      <c r="J20" s="17">
        <v>0</v>
      </c>
      <c r="K20" s="16">
        <v>9</v>
      </c>
      <c r="L20" s="12">
        <v>7</v>
      </c>
      <c r="M20" s="12">
        <v>7</v>
      </c>
      <c r="N20" s="12">
        <v>6</v>
      </c>
      <c r="O20" s="17">
        <v>6</v>
      </c>
      <c r="P20" s="21">
        <f t="shared" si="0"/>
        <v>99</v>
      </c>
      <c r="Q20" s="25">
        <v>45.06</v>
      </c>
      <c r="R20" s="25">
        <f t="shared" si="1"/>
        <v>53.94</v>
      </c>
    </row>
    <row r="21" spans="1:18" ht="15">
      <c r="A21" s="12">
        <f>Výsledovka!B31</f>
        <v>13</v>
      </c>
      <c r="B21" s="12" t="str">
        <f>Výsledovka!C31</f>
        <v>Lédl František</v>
      </c>
      <c r="C21" s="12">
        <f>Výsledovka!D31</f>
        <v>1954</v>
      </c>
      <c r="D21" s="12" t="str">
        <f>Výsledovka!E31</f>
        <v>Hodkovice</v>
      </c>
      <c r="E21" s="18">
        <v>30</v>
      </c>
      <c r="F21" s="16">
        <v>0</v>
      </c>
      <c r="G21" s="12">
        <v>0</v>
      </c>
      <c r="H21" s="12">
        <v>0</v>
      </c>
      <c r="I21" s="12">
        <v>0</v>
      </c>
      <c r="J21" s="17">
        <v>0</v>
      </c>
      <c r="K21" s="16">
        <v>10</v>
      </c>
      <c r="L21" s="12">
        <v>9</v>
      </c>
      <c r="M21" s="12">
        <v>8</v>
      </c>
      <c r="N21" s="12">
        <v>7</v>
      </c>
      <c r="O21" s="17">
        <v>6</v>
      </c>
      <c r="P21" s="21">
        <f t="shared" si="0"/>
        <v>70</v>
      </c>
      <c r="Q21" s="25">
        <v>40.77</v>
      </c>
      <c r="R21" s="25">
        <f t="shared" si="1"/>
        <v>29.229999999999997</v>
      </c>
    </row>
    <row r="22" spans="1:18" ht="15">
      <c r="A22" s="12">
        <f>Výsledovka!B22</f>
        <v>14</v>
      </c>
      <c r="B22" s="12" t="str">
        <f>Výsledovka!C22</f>
        <v>Černá Petra</v>
      </c>
      <c r="C22" s="12">
        <f>Výsledovka!D22</f>
        <v>1968</v>
      </c>
      <c r="D22" s="12" t="str">
        <f>Výsledovka!E22</f>
        <v>Jenišovice</v>
      </c>
      <c r="E22" s="18">
        <v>30</v>
      </c>
      <c r="F22" s="16">
        <v>9</v>
      </c>
      <c r="G22" s="12">
        <v>8</v>
      </c>
      <c r="H22" s="12">
        <v>0</v>
      </c>
      <c r="I22" s="12">
        <v>0</v>
      </c>
      <c r="J22" s="17">
        <v>0</v>
      </c>
      <c r="K22" s="16">
        <v>6</v>
      </c>
      <c r="L22" s="12">
        <v>6</v>
      </c>
      <c r="M22" s="12">
        <v>6</v>
      </c>
      <c r="N22" s="12">
        <v>5</v>
      </c>
      <c r="O22" s="17">
        <v>5</v>
      </c>
      <c r="P22" s="21">
        <f t="shared" si="0"/>
        <v>75</v>
      </c>
      <c r="Q22" s="25">
        <v>38.89</v>
      </c>
      <c r="R22" s="25">
        <f t="shared" si="1"/>
        <v>36.11</v>
      </c>
    </row>
    <row r="23" spans="1:18" ht="15">
      <c r="A23" s="12">
        <f>Výsledovka!B19</f>
        <v>15</v>
      </c>
      <c r="B23" s="12" t="str">
        <f>Výsledovka!C19</f>
        <v>Švitorka Ladislav, Pi</v>
      </c>
      <c r="C23" s="12">
        <f>Výsledovka!D19</f>
        <v>1971</v>
      </c>
      <c r="D23" s="12" t="str">
        <f>Výsledovka!E19</f>
        <v>Hodkovice</v>
      </c>
      <c r="E23" s="18">
        <v>30</v>
      </c>
      <c r="F23" s="16">
        <v>9</v>
      </c>
      <c r="G23" s="12">
        <v>9</v>
      </c>
      <c r="H23" s="12">
        <v>0</v>
      </c>
      <c r="I23" s="12">
        <v>0</v>
      </c>
      <c r="J23" s="17">
        <v>0</v>
      </c>
      <c r="K23" s="16">
        <v>10</v>
      </c>
      <c r="L23" s="12">
        <v>9</v>
      </c>
      <c r="M23" s="12">
        <v>8</v>
      </c>
      <c r="N23" s="12">
        <v>8</v>
      </c>
      <c r="O23" s="17">
        <v>8</v>
      </c>
      <c r="P23" s="21">
        <f t="shared" si="0"/>
        <v>91</v>
      </c>
      <c r="Q23" s="25">
        <v>39.46</v>
      </c>
      <c r="R23" s="25">
        <f t="shared" si="1"/>
        <v>51.54</v>
      </c>
    </row>
    <row r="24" spans="1:18" ht="15">
      <c r="A24" s="12">
        <f>Výsledovka!B24</f>
        <v>16</v>
      </c>
      <c r="B24" s="12" t="str">
        <f>Výsledovka!C24</f>
        <v>Bukvic Luboš</v>
      </c>
      <c r="C24" s="12">
        <f>Výsledovka!D24</f>
        <v>1958</v>
      </c>
      <c r="D24" s="12" t="str">
        <f>Výsledovka!E24</f>
        <v>Turnov</v>
      </c>
      <c r="E24" s="18">
        <v>30</v>
      </c>
      <c r="F24" s="16">
        <v>8</v>
      </c>
      <c r="G24" s="12">
        <v>0</v>
      </c>
      <c r="H24" s="12">
        <v>0</v>
      </c>
      <c r="I24" s="12">
        <v>0</v>
      </c>
      <c r="J24" s="17">
        <v>0</v>
      </c>
      <c r="K24" s="16">
        <v>9</v>
      </c>
      <c r="L24" s="12">
        <v>8</v>
      </c>
      <c r="M24" s="12">
        <v>8</v>
      </c>
      <c r="N24" s="12">
        <v>8</v>
      </c>
      <c r="O24" s="17">
        <v>7</v>
      </c>
      <c r="P24" s="21">
        <f t="shared" si="0"/>
        <v>78</v>
      </c>
      <c r="Q24" s="25">
        <v>35.7</v>
      </c>
      <c r="R24" s="25">
        <f t="shared" si="1"/>
        <v>42.3</v>
      </c>
    </row>
    <row r="25" spans="1:18" ht="15">
      <c r="A25" s="12">
        <f>Výsledovka!B34</f>
        <v>17</v>
      </c>
      <c r="B25" s="12" t="str">
        <f>Výsledovka!C34</f>
        <v>Louda Jaroslav</v>
      </c>
      <c r="C25" s="12">
        <f>Výsledovka!D34</f>
        <v>1954</v>
      </c>
      <c r="D25" s="12" t="str">
        <f>Výsledovka!E34</f>
        <v>Turnov</v>
      </c>
      <c r="E25" s="18">
        <v>30</v>
      </c>
      <c r="F25" s="16">
        <v>8</v>
      </c>
      <c r="G25" s="12">
        <v>0</v>
      </c>
      <c r="H25" s="12">
        <v>0</v>
      </c>
      <c r="I25" s="12">
        <v>0</v>
      </c>
      <c r="J25" s="17">
        <v>0</v>
      </c>
      <c r="K25" s="16">
        <v>6</v>
      </c>
      <c r="L25" s="12">
        <v>5</v>
      </c>
      <c r="M25" s="12">
        <v>5</v>
      </c>
      <c r="N25" s="12">
        <v>0</v>
      </c>
      <c r="O25" s="17">
        <v>0</v>
      </c>
      <c r="P25" s="21">
        <f t="shared" si="0"/>
        <v>54</v>
      </c>
      <c r="Q25" s="25">
        <v>37.15</v>
      </c>
      <c r="R25" s="25">
        <f t="shared" si="1"/>
        <v>16.85</v>
      </c>
    </row>
    <row r="26" spans="1:18" ht="15">
      <c r="A26" s="12">
        <f>Výsledovka!B32</f>
        <v>18</v>
      </c>
      <c r="B26" s="12" t="str">
        <f>Výsledovka!C32</f>
        <v>Peklák Dalibor</v>
      </c>
      <c r="C26" s="12">
        <f>Výsledovka!D32</f>
        <v>1961</v>
      </c>
      <c r="D26" s="12" t="str">
        <f>Výsledovka!E32</f>
        <v>Hodkovice</v>
      </c>
      <c r="E26" s="18">
        <v>30</v>
      </c>
      <c r="F26" s="16">
        <v>15</v>
      </c>
      <c r="G26" s="12">
        <v>0</v>
      </c>
      <c r="H26" s="12">
        <v>0</v>
      </c>
      <c r="I26" s="12">
        <v>0</v>
      </c>
      <c r="J26" s="17">
        <v>0</v>
      </c>
      <c r="K26" s="16">
        <v>10</v>
      </c>
      <c r="L26" s="12">
        <v>10</v>
      </c>
      <c r="M26" s="12">
        <v>9</v>
      </c>
      <c r="N26" s="12">
        <v>7</v>
      </c>
      <c r="O26" s="17">
        <v>7</v>
      </c>
      <c r="P26" s="21">
        <f t="shared" si="0"/>
        <v>88</v>
      </c>
      <c r="Q26" s="25">
        <v>44.15</v>
      </c>
      <c r="R26" s="25">
        <f t="shared" si="1"/>
        <v>43.85</v>
      </c>
    </row>
    <row r="27" spans="1:18" ht="15">
      <c r="A27" s="12">
        <f>Výsledovka!B36</f>
        <v>19</v>
      </c>
      <c r="B27" s="12" t="str">
        <f>Výsledovka!C36</f>
        <v>Votroubková Jana</v>
      </c>
      <c r="C27" s="12">
        <f>Výsledovka!D36</f>
        <v>1963</v>
      </c>
      <c r="D27" s="12" t="str">
        <f>Výsledovka!E36</f>
        <v>Hodkovice</v>
      </c>
      <c r="E27" s="18">
        <v>30</v>
      </c>
      <c r="F27" s="16">
        <v>0</v>
      </c>
      <c r="G27" s="12">
        <v>0</v>
      </c>
      <c r="H27" s="12">
        <v>0</v>
      </c>
      <c r="I27" s="12">
        <v>0</v>
      </c>
      <c r="J27" s="17">
        <v>0</v>
      </c>
      <c r="K27" s="16">
        <v>7</v>
      </c>
      <c r="L27" s="12">
        <v>6</v>
      </c>
      <c r="M27" s="12">
        <v>5</v>
      </c>
      <c r="N27" s="12">
        <v>5</v>
      </c>
      <c r="O27" s="17">
        <v>0</v>
      </c>
      <c r="P27" s="21">
        <f t="shared" si="0"/>
        <v>53</v>
      </c>
      <c r="Q27" s="25">
        <v>44.74</v>
      </c>
      <c r="R27" s="25">
        <f t="shared" si="1"/>
        <v>8.259999999999998</v>
      </c>
    </row>
    <row r="28" spans="1:18" ht="15">
      <c r="A28" s="12">
        <f>Výsledovka!B20</f>
        <v>20</v>
      </c>
      <c r="B28" s="12" t="str">
        <f>Výsledovka!C20</f>
        <v>Vrbata Lukáš</v>
      </c>
      <c r="C28" s="12">
        <f>Výsledovka!D20</f>
        <v>1978</v>
      </c>
      <c r="D28" s="12" t="str">
        <f>Výsledovka!E20</f>
        <v>Liberec</v>
      </c>
      <c r="E28" s="18">
        <v>30</v>
      </c>
      <c r="F28" s="16">
        <v>9</v>
      </c>
      <c r="G28" s="12">
        <v>8</v>
      </c>
      <c r="H28" s="12">
        <v>8</v>
      </c>
      <c r="I28" s="12">
        <v>0</v>
      </c>
      <c r="J28" s="17">
        <v>0</v>
      </c>
      <c r="K28" s="16">
        <v>10</v>
      </c>
      <c r="L28" s="12">
        <v>9</v>
      </c>
      <c r="M28" s="12">
        <v>9</v>
      </c>
      <c r="N28" s="12">
        <v>8</v>
      </c>
      <c r="O28" s="17">
        <v>8</v>
      </c>
      <c r="P28" s="21">
        <f t="shared" si="0"/>
        <v>99</v>
      </c>
      <c r="Q28" s="25">
        <v>35.87</v>
      </c>
      <c r="R28" s="25">
        <f t="shared" si="1"/>
        <v>63.13</v>
      </c>
    </row>
    <row r="29" spans="1:18" ht="15">
      <c r="A29" s="12">
        <f>Výsledovka!B17</f>
        <v>21</v>
      </c>
      <c r="B29" s="12" t="str">
        <f>Výsledovka!C17</f>
        <v>Votroubek Rostislav</v>
      </c>
      <c r="C29" s="12">
        <f>Výsledovka!D17</f>
        <v>1958</v>
      </c>
      <c r="D29" s="12" t="str">
        <f>Výsledovka!E17</f>
        <v>Hodkovice</v>
      </c>
      <c r="E29" s="18">
        <v>30</v>
      </c>
      <c r="F29" s="16">
        <v>8</v>
      </c>
      <c r="G29" s="12">
        <v>0</v>
      </c>
      <c r="H29" s="12">
        <v>0</v>
      </c>
      <c r="I29" s="12">
        <v>0</v>
      </c>
      <c r="J29" s="17">
        <v>0</v>
      </c>
      <c r="K29" s="16">
        <v>9</v>
      </c>
      <c r="L29" s="12">
        <v>8</v>
      </c>
      <c r="M29" s="12">
        <v>7</v>
      </c>
      <c r="N29" s="12">
        <v>7</v>
      </c>
      <c r="O29" s="17">
        <v>6</v>
      </c>
      <c r="P29" s="21">
        <f t="shared" si="0"/>
        <v>75</v>
      </c>
      <c r="Q29" s="25">
        <v>33.67</v>
      </c>
      <c r="R29" s="25">
        <f t="shared" si="1"/>
        <v>41.33</v>
      </c>
    </row>
    <row r="30" spans="1:18" ht="15">
      <c r="A30" s="12">
        <f>Výsledovka!B18</f>
        <v>22</v>
      </c>
      <c r="B30" s="12" t="str">
        <f>Výsledovka!C18</f>
        <v>Hanzlík Miroslav, Ing.</v>
      </c>
      <c r="C30" s="12">
        <f>Výsledovka!D18</f>
        <v>1958</v>
      </c>
      <c r="D30" s="12" t="str">
        <f>Výsledovka!E18</f>
        <v>Liberec</v>
      </c>
      <c r="E30" s="18">
        <v>30</v>
      </c>
      <c r="F30" s="16">
        <v>8</v>
      </c>
      <c r="G30" s="12">
        <v>8</v>
      </c>
      <c r="H30" s="12">
        <v>0</v>
      </c>
      <c r="I30" s="12">
        <v>0</v>
      </c>
      <c r="J30" s="17">
        <v>0</v>
      </c>
      <c r="K30" s="16">
        <v>9</v>
      </c>
      <c r="L30" s="12">
        <v>8</v>
      </c>
      <c r="M30" s="12">
        <v>7</v>
      </c>
      <c r="N30" s="12">
        <v>7</v>
      </c>
      <c r="O30" s="17">
        <v>6</v>
      </c>
      <c r="P30" s="21">
        <f t="shared" si="0"/>
        <v>83</v>
      </c>
      <c r="Q30" s="25">
        <v>43.67</v>
      </c>
      <c r="R30" s="25">
        <f t="shared" si="1"/>
        <v>39.33</v>
      </c>
    </row>
    <row r="31" spans="1:18" ht="15">
      <c r="A31" s="12">
        <f>Výsledovka!B13</f>
        <v>23</v>
      </c>
      <c r="B31" s="12" t="str">
        <f>Výsledovka!C13</f>
        <v>Krátký Karel, Ing.</v>
      </c>
      <c r="C31" s="12">
        <f>Výsledovka!D13</f>
        <v>1961</v>
      </c>
      <c r="D31" s="12" t="str">
        <f>Výsledovka!E13</f>
        <v>Liberec</v>
      </c>
      <c r="E31" s="18">
        <v>30</v>
      </c>
      <c r="F31" s="16">
        <v>9</v>
      </c>
      <c r="G31" s="12">
        <v>8</v>
      </c>
      <c r="H31" s="12">
        <v>0</v>
      </c>
      <c r="I31" s="12">
        <v>0</v>
      </c>
      <c r="J31" s="17">
        <v>0</v>
      </c>
      <c r="K31" s="16">
        <v>9</v>
      </c>
      <c r="L31" s="12">
        <v>9</v>
      </c>
      <c r="M31" s="12">
        <v>9</v>
      </c>
      <c r="N31" s="12">
        <v>8</v>
      </c>
      <c r="O31" s="17">
        <v>7</v>
      </c>
      <c r="P31" s="21">
        <f t="shared" si="0"/>
        <v>89</v>
      </c>
      <c r="Q31" s="25">
        <v>34.46</v>
      </c>
      <c r="R31" s="25">
        <f t="shared" si="1"/>
        <v>54.54</v>
      </c>
    </row>
    <row r="32" spans="1:18" ht="15">
      <c r="A32" s="12">
        <f>Výsledovka!B16</f>
        <v>24</v>
      </c>
      <c r="B32" s="12" t="str">
        <f>Výsledovka!C16</f>
        <v>Brotz Tomáš, Ing.</v>
      </c>
      <c r="C32" s="12">
        <f>Výsledovka!D16</f>
        <v>1970</v>
      </c>
      <c r="D32" s="12" t="str">
        <f>Výsledovka!E16</f>
        <v>Hodkovice</v>
      </c>
      <c r="E32" s="18">
        <v>30</v>
      </c>
      <c r="F32" s="16">
        <v>8</v>
      </c>
      <c r="G32" s="12">
        <v>0</v>
      </c>
      <c r="H32" s="12">
        <v>0</v>
      </c>
      <c r="I32" s="12">
        <v>0</v>
      </c>
      <c r="J32" s="17">
        <v>0</v>
      </c>
      <c r="K32" s="16">
        <v>10</v>
      </c>
      <c r="L32" s="12">
        <v>9</v>
      </c>
      <c r="M32" s="12">
        <v>8</v>
      </c>
      <c r="N32" s="12">
        <v>8</v>
      </c>
      <c r="O32" s="17">
        <v>8</v>
      </c>
      <c r="P32" s="21">
        <f t="shared" si="0"/>
        <v>81</v>
      </c>
      <c r="Q32" s="25">
        <v>26.92</v>
      </c>
      <c r="R32" s="25">
        <f t="shared" si="1"/>
        <v>54.08</v>
      </c>
    </row>
    <row r="33" spans="1:18" ht="15">
      <c r="A33" s="12">
        <f>Výsledovka!B21</f>
        <v>25</v>
      </c>
      <c r="B33" s="12" t="str">
        <f>Výsledovka!C21</f>
        <v>Švitorka Ladislav, Re</v>
      </c>
      <c r="C33" s="12">
        <f>Výsledovka!D21</f>
        <v>1971</v>
      </c>
      <c r="D33" s="12" t="str">
        <f>Výsledovka!E21</f>
        <v>Hodkovice</v>
      </c>
      <c r="E33" s="18">
        <v>30</v>
      </c>
      <c r="F33" s="16">
        <v>15</v>
      </c>
      <c r="G33" s="12">
        <v>9</v>
      </c>
      <c r="H33" s="12">
        <v>8</v>
      </c>
      <c r="I33" s="12">
        <v>8</v>
      </c>
      <c r="J33" s="17">
        <v>8</v>
      </c>
      <c r="K33" s="16">
        <v>8</v>
      </c>
      <c r="L33" s="12">
        <v>7</v>
      </c>
      <c r="M33" s="12">
        <v>7</v>
      </c>
      <c r="N33" s="12">
        <v>6</v>
      </c>
      <c r="O33" s="17">
        <v>6</v>
      </c>
      <c r="P33" s="21">
        <f t="shared" si="0"/>
        <v>112</v>
      </c>
      <c r="Q33" s="25">
        <v>47.74</v>
      </c>
      <c r="R33" s="25">
        <f t="shared" si="1"/>
        <v>64.25999999999999</v>
      </c>
    </row>
    <row r="34" spans="1:18" ht="15">
      <c r="A34" s="12">
        <f>Výsledovka!B11</f>
        <v>26</v>
      </c>
      <c r="B34" s="12" t="str">
        <f>Výsledovka!C11</f>
        <v>Vnouček Miloš</v>
      </c>
      <c r="C34" s="12">
        <f>Výsledovka!D11</f>
        <v>1964</v>
      </c>
      <c r="D34" s="12" t="str">
        <f>Výsledovka!E11</f>
        <v>Liberec</v>
      </c>
      <c r="E34" s="18">
        <v>30</v>
      </c>
      <c r="F34" s="16">
        <v>15</v>
      </c>
      <c r="G34" s="12">
        <v>15</v>
      </c>
      <c r="H34" s="12">
        <v>15</v>
      </c>
      <c r="I34" s="12">
        <v>9</v>
      </c>
      <c r="J34" s="17">
        <v>8</v>
      </c>
      <c r="K34" s="16">
        <v>8</v>
      </c>
      <c r="L34" s="12">
        <v>8</v>
      </c>
      <c r="M34" s="12">
        <v>8</v>
      </c>
      <c r="N34" s="12">
        <v>8</v>
      </c>
      <c r="O34" s="17">
        <v>8</v>
      </c>
      <c r="P34" s="21">
        <f t="shared" si="0"/>
        <v>132</v>
      </c>
      <c r="Q34" s="25">
        <v>44.26</v>
      </c>
      <c r="R34" s="25">
        <f t="shared" si="1"/>
        <v>87.74000000000001</v>
      </c>
    </row>
    <row r="35" spans="1:18" ht="15">
      <c r="A35" s="12">
        <f>Výsledovka!B10</f>
        <v>27</v>
      </c>
      <c r="B35" s="12" t="str">
        <f>Výsledovka!C10</f>
        <v>Přecechtěl Oldřich, Ing.</v>
      </c>
      <c r="C35" s="12">
        <f>Výsledovka!D10</f>
        <v>1968</v>
      </c>
      <c r="D35" s="12" t="str">
        <f>Výsledovka!E10</f>
        <v>Liberec</v>
      </c>
      <c r="E35" s="18">
        <v>30</v>
      </c>
      <c r="F35" s="16">
        <v>15</v>
      </c>
      <c r="G35" s="12">
        <v>9</v>
      </c>
      <c r="H35" s="12">
        <v>9</v>
      </c>
      <c r="I35" s="12">
        <v>8</v>
      </c>
      <c r="J35" s="17">
        <v>0</v>
      </c>
      <c r="K35" s="16">
        <v>10</v>
      </c>
      <c r="L35" s="12">
        <v>9</v>
      </c>
      <c r="M35" s="12">
        <v>8</v>
      </c>
      <c r="N35" s="12">
        <v>8</v>
      </c>
      <c r="O35" s="17">
        <v>8</v>
      </c>
      <c r="P35" s="21">
        <f t="shared" si="0"/>
        <v>114</v>
      </c>
      <c r="Q35" s="25">
        <v>37.94</v>
      </c>
      <c r="R35" s="25">
        <f t="shared" si="1"/>
        <v>76.06</v>
      </c>
    </row>
    <row r="36" spans="1:18" ht="15">
      <c r="A36" s="12">
        <f>Výsledovka!B12</f>
        <v>28</v>
      </c>
      <c r="B36" s="12" t="str">
        <f>Výsledovka!C12</f>
        <v>Smorádek Vlastislav, Ing.</v>
      </c>
      <c r="C36" s="12">
        <f>Výsledovka!D12</f>
        <v>1962</v>
      </c>
      <c r="D36" s="12" t="str">
        <f>Výsledovka!E12</f>
        <v>Jenišovice</v>
      </c>
      <c r="E36" s="18">
        <v>30</v>
      </c>
      <c r="F36" s="16">
        <v>15</v>
      </c>
      <c r="G36" s="12">
        <v>9</v>
      </c>
      <c r="H36" s="12">
        <v>8</v>
      </c>
      <c r="I36" s="12">
        <v>0</v>
      </c>
      <c r="J36" s="17">
        <v>0</v>
      </c>
      <c r="K36" s="16">
        <v>10</v>
      </c>
      <c r="L36" s="12">
        <v>10</v>
      </c>
      <c r="M36" s="12">
        <v>9</v>
      </c>
      <c r="N36" s="12">
        <v>8</v>
      </c>
      <c r="O36" s="17">
        <v>8</v>
      </c>
      <c r="P36" s="21">
        <f t="shared" si="0"/>
        <v>107</v>
      </c>
      <c r="Q36" s="25">
        <v>35.56</v>
      </c>
      <c r="R36" s="25">
        <f t="shared" si="1"/>
        <v>71.44</v>
      </c>
    </row>
    <row r="37" spans="1:18" ht="15">
      <c r="A37" s="12">
        <f>Výsledovka!B33</f>
        <v>29</v>
      </c>
      <c r="B37" s="12" t="str">
        <f>Výsledovka!C33</f>
        <v>Hušák Jan</v>
      </c>
      <c r="C37" s="12">
        <f>Výsledovka!D33</f>
        <v>1978</v>
      </c>
      <c r="D37" s="12" t="str">
        <f>Výsledovka!E33</f>
        <v>Liberec</v>
      </c>
      <c r="E37" s="18">
        <v>30</v>
      </c>
      <c r="F37" s="16">
        <v>0</v>
      </c>
      <c r="G37" s="12">
        <v>0</v>
      </c>
      <c r="H37" s="12">
        <v>0</v>
      </c>
      <c r="I37" s="12">
        <v>0</v>
      </c>
      <c r="J37" s="17">
        <v>0</v>
      </c>
      <c r="K37" s="16">
        <v>10</v>
      </c>
      <c r="L37" s="12">
        <v>10</v>
      </c>
      <c r="M37" s="12">
        <v>8</v>
      </c>
      <c r="N37" s="12">
        <v>8</v>
      </c>
      <c r="O37" s="17">
        <v>7</v>
      </c>
      <c r="P37" s="21">
        <f t="shared" si="0"/>
        <v>73</v>
      </c>
      <c r="Q37" s="25">
        <v>41.73</v>
      </c>
      <c r="R37" s="25">
        <f t="shared" si="1"/>
        <v>31.270000000000003</v>
      </c>
    </row>
    <row r="38" spans="1:18" ht="15">
      <c r="A38" s="12">
        <f>Výsledovka!B26</f>
        <v>30</v>
      </c>
      <c r="B38" s="12" t="str">
        <f>Výsledovka!C26</f>
        <v>Rejman Aleš</v>
      </c>
      <c r="C38" s="12">
        <f>Výsledovka!D26</f>
        <v>1961</v>
      </c>
      <c r="D38" s="12" t="str">
        <f>Výsledovka!E26</f>
        <v>Hodkovice</v>
      </c>
      <c r="E38" s="18">
        <v>30</v>
      </c>
      <c r="F38" s="16">
        <v>15</v>
      </c>
      <c r="G38" s="12">
        <v>0</v>
      </c>
      <c r="H38" s="12">
        <v>0</v>
      </c>
      <c r="I38" s="12">
        <v>0</v>
      </c>
      <c r="J38" s="17">
        <v>0</v>
      </c>
      <c r="K38" s="16">
        <v>10</v>
      </c>
      <c r="L38" s="12">
        <v>8</v>
      </c>
      <c r="M38" s="12">
        <v>6</v>
      </c>
      <c r="N38" s="12">
        <v>6</v>
      </c>
      <c r="O38" s="17">
        <v>5</v>
      </c>
      <c r="P38" s="21">
        <f t="shared" si="0"/>
        <v>80</v>
      </c>
      <c r="Q38" s="25">
        <v>40.67</v>
      </c>
      <c r="R38" s="25">
        <f t="shared" si="1"/>
        <v>39.33</v>
      </c>
    </row>
    <row r="39" spans="1:18" ht="15">
      <c r="A39" s="36">
        <f>Výsledovka!B28</f>
        <v>31</v>
      </c>
      <c r="B39" s="36" t="str">
        <f>Výsledovka!C28</f>
        <v>Benáček Martin</v>
      </c>
      <c r="C39" s="36">
        <f>Výsledovka!D28</f>
        <v>1965</v>
      </c>
      <c r="D39" s="36" t="str">
        <f>Výsledovka!E28</f>
        <v>Liberec</v>
      </c>
      <c r="E39" s="43">
        <v>30</v>
      </c>
      <c r="F39" s="44">
        <v>9</v>
      </c>
      <c r="G39" s="36">
        <v>8</v>
      </c>
      <c r="H39" s="36">
        <v>0</v>
      </c>
      <c r="I39" s="36">
        <v>0</v>
      </c>
      <c r="J39" s="45">
        <v>0</v>
      </c>
      <c r="K39" s="44">
        <v>10</v>
      </c>
      <c r="L39" s="36">
        <v>9</v>
      </c>
      <c r="M39" s="36">
        <v>9</v>
      </c>
      <c r="N39" s="36">
        <v>8</v>
      </c>
      <c r="O39" s="45">
        <v>8</v>
      </c>
      <c r="P39" s="46">
        <f t="shared" si="0"/>
        <v>91</v>
      </c>
      <c r="Q39" s="37">
        <v>40.44</v>
      </c>
      <c r="R39" s="37">
        <f t="shared" si="1"/>
        <v>50.56</v>
      </c>
    </row>
    <row r="40" spans="1:18" ht="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ht="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ht="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1:18" ht="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8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18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18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</sheetData>
  <sheetProtection/>
  <mergeCells count="1">
    <mergeCell ref="F8:O8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2022-03-05T12:26:00Z</cp:lastPrinted>
  <dcterms:created xsi:type="dcterms:W3CDTF">2022-02-21T16:18:13Z</dcterms:created>
  <dcterms:modified xsi:type="dcterms:W3CDTF">2022-03-05T12:31:52Z</dcterms:modified>
  <cp:category/>
  <cp:version/>
  <cp:contentType/>
  <cp:contentStatus/>
</cp:coreProperties>
</file>