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Přebor SVZ ČR k 75.výr.uk.2.s.v" sheetId="1" r:id="rId1"/>
    <sheet name="Druřstva" sheetId="2" r:id="rId2"/>
  </sheets>
  <definedNames>
    <definedName name="_xlnm.Print_Area" localSheetId="1">'Druřstva'!$A$1:$N$25</definedName>
    <definedName name="_xlnm.Print_Area" localSheetId="0">'Přebor SVZ ČR k 75.výr.uk.2.s.v'!$A$1:$AA$60</definedName>
  </definedNames>
  <calcPr fullCalcOnLoad="1"/>
</workbook>
</file>

<file path=xl/sharedStrings.xml><?xml version="1.0" encoding="utf-8"?>
<sst xmlns="http://schemas.openxmlformats.org/spreadsheetml/2006/main" count="209" uniqueCount="119">
  <si>
    <t>VÝSLEDKOVÁ  LISTINA</t>
  </si>
  <si>
    <t>Název soutěže</t>
  </si>
  <si>
    <t>Pořadatel</t>
  </si>
  <si>
    <t>Termín konání</t>
  </si>
  <si>
    <t>Místo konání</t>
  </si>
  <si>
    <t>Počet účastníků</t>
  </si>
  <si>
    <t>Hlavní rozhodčí</t>
  </si>
  <si>
    <t>Ředitel soutěže</t>
  </si>
  <si>
    <t>Příjmení, jméno</t>
  </si>
  <si>
    <t>Disciplíny</t>
  </si>
  <si>
    <t>Protesty</t>
  </si>
  <si>
    <t>Diskvalifikace</t>
  </si>
  <si>
    <t>Herní systém</t>
  </si>
  <si>
    <t>CELKEM</t>
  </si>
  <si>
    <t>BODY</t>
  </si>
  <si>
    <t>POŘADÍ</t>
  </si>
  <si>
    <t>Mířená na rychlost</t>
  </si>
  <si>
    <t>Body</t>
  </si>
  <si>
    <t>Čas</t>
  </si>
  <si>
    <t>Jednotlivci</t>
  </si>
  <si>
    <t>Ředitel soutěže: vr.</t>
  </si>
  <si>
    <t>Hlavní rozhodčí: vr.</t>
  </si>
  <si>
    <t>KVZ</t>
  </si>
  <si>
    <t>Mířená střelba z velkorážové pistole na přesnost a na rychlost</t>
  </si>
  <si>
    <t>Výsl.</t>
  </si>
  <si>
    <t>Organizátor</t>
  </si>
  <si>
    <t>Terč 135</t>
  </si>
  <si>
    <t>Terč 50/20</t>
  </si>
  <si>
    <t>Liberec</t>
  </si>
  <si>
    <t>Jenišovice</t>
  </si>
  <si>
    <t>Hodkovice nad Mohelkou</t>
  </si>
  <si>
    <t>SVZ ČR</t>
  </si>
  <si>
    <t>Přebor Svazu vojáků v záloze ČR k 75. výročí ukončení 2.s.v.</t>
  </si>
  <si>
    <t>KVZ Liberec</t>
  </si>
  <si>
    <t>8. srpna 2020</t>
  </si>
  <si>
    <t>Ing. Miroslav Hanzlík</t>
  </si>
  <si>
    <t>Ing. Karel Krátký</t>
  </si>
  <si>
    <t>Celkem</t>
  </si>
  <si>
    <t>KVZ Turnov</t>
  </si>
  <si>
    <t>KVZ Jenišovice I</t>
  </si>
  <si>
    <t>KVZ Jenišovice II</t>
  </si>
  <si>
    <t>KVZ Hodkovice I</t>
  </si>
  <si>
    <t>KVZ Hodkovice II</t>
  </si>
  <si>
    <t>Váleční veteráni Liberec</t>
  </si>
  <si>
    <t>KVZ Liberec I</t>
  </si>
  <si>
    <t>KVZ Liberec II</t>
  </si>
  <si>
    <t>KVZ Liberec III</t>
  </si>
  <si>
    <t>KVZ Hodkovice III</t>
  </si>
  <si>
    <t>VAŇÁTKO Petr</t>
  </si>
  <si>
    <t>BENÁČEK Martin</t>
  </si>
  <si>
    <t>VNOUČEK Miloš</t>
  </si>
  <si>
    <t>STRÁNSKÝ Jaromír</t>
  </si>
  <si>
    <t>PLŮCHA Pavel</t>
  </si>
  <si>
    <t>Tanvald</t>
  </si>
  <si>
    <t>HANZLÍK Miroslav Ing.</t>
  </si>
  <si>
    <t>KRÁTKÝ Karel Ing.</t>
  </si>
  <si>
    <t>MENDYSZEWSKI Jan</t>
  </si>
  <si>
    <t>VELC Jindřich</t>
  </si>
  <si>
    <t>ŠMELHAUS Pavel</t>
  </si>
  <si>
    <t>ČERMÁK Jiří</t>
  </si>
  <si>
    <t>Individ</t>
  </si>
  <si>
    <t>DĚTKO Lubomír</t>
  </si>
  <si>
    <t>JAREŠ Květoslav</t>
  </si>
  <si>
    <t xml:space="preserve">Hodkovice   </t>
  </si>
  <si>
    <t>LESÁK Petr</t>
  </si>
  <si>
    <t>PROCHÁZKA Jaroslav</t>
  </si>
  <si>
    <t>HUDSKÝ Vítězslav</t>
  </si>
  <si>
    <t>Turnov</t>
  </si>
  <si>
    <t>VOTOČEK Vít</t>
  </si>
  <si>
    <t>Vrchlabí</t>
  </si>
  <si>
    <t>LANK Lukáš</t>
  </si>
  <si>
    <t>JANOUŠEK Jiří</t>
  </si>
  <si>
    <t>LANC Milan</t>
  </si>
  <si>
    <t>JANOUŠKOVÁ Monika</t>
  </si>
  <si>
    <t>BOŠANSKÝ Kamil</t>
  </si>
  <si>
    <t>TAUCHMAN Radek</t>
  </si>
  <si>
    <t>ŠOUREK Petr</t>
  </si>
  <si>
    <t>NIGRIN Lukáš</t>
  </si>
  <si>
    <t>MORÁVEK Pavel</t>
  </si>
  <si>
    <t>HORÁČEK Jan</t>
  </si>
  <si>
    <t>HANZLÍK Miroslav ml</t>
  </si>
  <si>
    <t>LOUDA Jaroslav</t>
  </si>
  <si>
    <t>KUČERA Karel</t>
  </si>
  <si>
    <t>PEKLÁKOVÁ Jaroslava</t>
  </si>
  <si>
    <t>PEKLÁK Dalibor</t>
  </si>
  <si>
    <t>SMUTNÝ Miroslav</t>
  </si>
  <si>
    <t>MÁNEK Břetislav</t>
  </si>
  <si>
    <t>VRBATA Lukáš</t>
  </si>
  <si>
    <t>MUSIL Martin</t>
  </si>
  <si>
    <t>KALOUS Martin</t>
  </si>
  <si>
    <t>VELC Luboš</t>
  </si>
  <si>
    <t>ČERVINKA Leoš</t>
  </si>
  <si>
    <t>STRÁNSKÝ Jaroslav</t>
  </si>
  <si>
    <t>VOTROUBKOVÁ Jana</t>
  </si>
  <si>
    <t>VOTROUBEK Rostislav</t>
  </si>
  <si>
    <t>HUŠÁK Jan</t>
  </si>
  <si>
    <t>MIKULE Roman</t>
  </si>
  <si>
    <t>PŘECECHTĚL Oldřich Ing.</t>
  </si>
  <si>
    <t>KVZ Tanvald</t>
  </si>
  <si>
    <t>Muzeum Smržovka</t>
  </si>
  <si>
    <t>KVZ mix</t>
  </si>
  <si>
    <t>KVZ Liberec IV</t>
  </si>
  <si>
    <t>Individual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</si>
  <si>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</si>
  <si>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</si>
  <si>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</si>
  <si>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</si>
  <si>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</si>
  <si>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</si>
  <si>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</si>
  <si>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</si>
  <si>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</si>
  <si>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</si>
  <si>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</si>
  <si>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</si>
  <si>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</si>
  <si>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</si>
  <si>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</si>
  <si>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Celkový počet: 45 (z toho členů SVZ ČR: 39)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</si>
</sst>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51">
    <font>
      <sz val="10"/>
      <name val="Arial CE"/>
      <family val="0"/>
    </font>
    <font>
      <sz val="10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sz val="26"/>
      <name val="Bookman Old Style"/>
      <family val="1"/>
    </font>
    <font>
      <sz val="26"/>
      <name val="Arial CE"/>
      <family val="0"/>
    </font>
    <font>
      <b/>
      <sz val="8"/>
      <name val="Bookman Old Style"/>
      <family val="1"/>
    </font>
    <font>
      <sz val="8"/>
      <name val="Arial CE"/>
      <family val="0"/>
    </font>
    <font>
      <b/>
      <sz val="12"/>
      <name val="Bookman Old Style"/>
      <family val="1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0"/>
      <name val="Arial"/>
      <family val="2"/>
    </font>
    <font>
      <sz val="14"/>
      <name val="Arial CE"/>
      <family val="0"/>
    </font>
    <font>
      <sz val="12"/>
      <name val="Arial CE"/>
      <family val="0"/>
    </font>
    <font>
      <sz val="14"/>
      <name val="Arial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9" fillId="34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2" fontId="13" fillId="0" borderId="1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37" borderId="0" xfId="0" applyFill="1" applyAlignment="1">
      <alignment/>
    </xf>
    <xf numFmtId="0" fontId="11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1" fillId="0" borderId="25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left"/>
    </xf>
    <xf numFmtId="0" fontId="3" fillId="38" borderId="22" xfId="0" applyFont="1" applyFill="1" applyBorder="1" applyAlignment="1">
      <alignment horizontal="left"/>
    </xf>
    <xf numFmtId="0" fontId="3" fillId="38" borderId="23" xfId="0" applyFont="1" applyFill="1" applyBorder="1" applyAlignment="1">
      <alignment horizontal="left"/>
    </xf>
    <xf numFmtId="0" fontId="3" fillId="38" borderId="21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4" fillId="39" borderId="17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8" borderId="46" xfId="0" applyFont="1" applyFill="1" applyBorder="1" applyAlignment="1">
      <alignment/>
    </xf>
    <xf numFmtId="0" fontId="3" fillId="38" borderId="47" xfId="0" applyFont="1" applyFill="1" applyBorder="1" applyAlignment="1">
      <alignment/>
    </xf>
    <xf numFmtId="0" fontId="3" fillId="38" borderId="48" xfId="0" applyFont="1" applyFill="1" applyBorder="1" applyAlignment="1">
      <alignment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52" xfId="0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41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8" fontId="13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3" xfId="0" applyFont="1" applyBorder="1" applyAlignment="1">
      <alignment/>
    </xf>
    <xf numFmtId="2" fontId="13" fillId="0" borderId="42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1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1" fillId="0" borderId="54" xfId="0" applyFont="1" applyBorder="1" applyAlignment="1">
      <alignment/>
    </xf>
    <xf numFmtId="2" fontId="13" fillId="0" borderId="55" xfId="0" applyNumberFormat="1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42" xfId="0" applyFont="1" applyBorder="1" applyAlignment="1">
      <alignment/>
    </xf>
    <xf numFmtId="0" fontId="10" fillId="0" borderId="36" xfId="0" applyFont="1" applyBorder="1" applyAlignment="1">
      <alignment/>
    </xf>
    <xf numFmtId="2" fontId="13" fillId="0" borderId="37" xfId="0" applyNumberFormat="1" applyFont="1" applyBorder="1" applyAlignment="1">
      <alignment/>
    </xf>
    <xf numFmtId="0" fontId="10" fillId="0" borderId="54" xfId="0" applyFont="1" applyBorder="1" applyAlignment="1">
      <alignment/>
    </xf>
    <xf numFmtId="0" fontId="13" fillId="0" borderId="55" xfId="0" applyFont="1" applyBorder="1" applyAlignment="1">
      <alignment/>
    </xf>
    <xf numFmtId="2" fontId="13" fillId="0" borderId="56" xfId="0" applyNumberFormat="1" applyFont="1" applyBorder="1" applyAlignment="1">
      <alignment/>
    </xf>
    <xf numFmtId="2" fontId="13" fillId="0" borderId="16" xfId="0" applyNumberFormat="1" applyFont="1" applyBorder="1" applyAlignment="1">
      <alignment/>
    </xf>
    <xf numFmtId="0" fontId="11" fillId="0" borderId="36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0" fillId="0" borderId="53" xfId="0" applyFont="1" applyBorder="1" applyAlignment="1">
      <alignment/>
    </xf>
    <xf numFmtId="168" fontId="13" fillId="0" borderId="42" xfId="0" applyNumberFormat="1" applyFont="1" applyBorder="1" applyAlignment="1">
      <alignment/>
    </xf>
    <xf numFmtId="0" fontId="11" fillId="0" borderId="36" xfId="0" applyFont="1" applyFill="1" applyBorder="1" applyAlignment="1">
      <alignment/>
    </xf>
    <xf numFmtId="168" fontId="13" fillId="0" borderId="55" xfId="0" applyNumberFormat="1" applyFont="1" applyBorder="1" applyAlignment="1">
      <alignment/>
    </xf>
    <xf numFmtId="2" fontId="10" fillId="36" borderId="51" xfId="0" applyNumberFormat="1" applyFont="1" applyFill="1" applyBorder="1" applyAlignment="1">
      <alignment horizontal="center"/>
    </xf>
    <xf numFmtId="2" fontId="10" fillId="36" borderId="25" xfId="0" applyNumberFormat="1" applyFont="1" applyFill="1" applyBorder="1" applyAlignment="1">
      <alignment horizontal="center"/>
    </xf>
    <xf numFmtId="2" fontId="10" fillId="36" borderId="32" xfId="0" applyNumberFormat="1" applyFont="1" applyFill="1" applyBorder="1" applyAlignment="1">
      <alignment horizontal="center"/>
    </xf>
    <xf numFmtId="2" fontId="10" fillId="40" borderId="57" xfId="0" applyNumberFormat="1" applyFont="1" applyFill="1" applyBorder="1" applyAlignment="1">
      <alignment horizontal="center"/>
    </xf>
    <xf numFmtId="2" fontId="10" fillId="40" borderId="36" xfId="0" applyNumberFormat="1" applyFont="1" applyFill="1" applyBorder="1" applyAlignment="1">
      <alignment horizontal="center"/>
    </xf>
    <xf numFmtId="2" fontId="10" fillId="40" borderId="58" xfId="0" applyNumberFormat="1" applyFont="1" applyFill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0"/>
  <sheetViews>
    <sheetView tabSelected="1" zoomScalePageLayoutView="0" workbookViewId="0" topLeftCell="A1">
      <selection activeCell="AD13" sqref="AD13"/>
    </sheetView>
  </sheetViews>
  <sheetFormatPr defaultColWidth="9.00390625" defaultRowHeight="12.75"/>
  <cols>
    <col min="1" max="1" width="22.625" style="1" customWidth="1"/>
    <col min="2" max="2" width="13.375" style="1" customWidth="1"/>
    <col min="3" max="9" width="3.75390625" style="1" customWidth="1"/>
    <col min="10" max="10" width="5.375" style="1" customWidth="1"/>
    <col min="11" max="21" width="3.75390625" style="1" customWidth="1"/>
    <col min="22" max="22" width="6.125" style="1" customWidth="1"/>
    <col min="23" max="24" width="5.75390625" style="1" customWidth="1"/>
    <col min="25" max="25" width="8.00390625" style="1" customWidth="1"/>
    <col min="26" max="26" width="7.75390625" style="1" customWidth="1"/>
    <col min="27" max="27" width="8.625" style="6" customWidth="1"/>
  </cols>
  <sheetData>
    <row r="1" spans="1:27" s="4" customFormat="1" ht="33.75" thickBo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8"/>
    </row>
    <row r="2" spans="1:27" s="5" customFormat="1" ht="15" customHeight="1" thickBot="1">
      <c r="A2" s="13" t="s">
        <v>1</v>
      </c>
      <c r="B2" s="104" t="s">
        <v>32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 s="5" customFormat="1" ht="15" customHeight="1" thickBot="1">
      <c r="A3" s="13" t="s">
        <v>2</v>
      </c>
      <c r="B3" s="107" t="s">
        <v>31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9"/>
    </row>
    <row r="4" spans="1:27" s="5" customFormat="1" ht="15" customHeight="1" thickBot="1">
      <c r="A4" s="13" t="s">
        <v>25</v>
      </c>
      <c r="B4" s="22" t="s">
        <v>33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</row>
    <row r="5" spans="1:27" s="5" customFormat="1" ht="15" customHeight="1" thickBot="1">
      <c r="A5" s="13" t="s">
        <v>3</v>
      </c>
      <c r="B5" s="83" t="s">
        <v>34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5"/>
    </row>
    <row r="6" spans="1:27" s="5" customFormat="1" ht="15" customHeight="1" thickBot="1">
      <c r="A6" s="13" t="s">
        <v>4</v>
      </c>
      <c r="B6" s="83" t="s">
        <v>30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</row>
    <row r="7" spans="1:27" s="5" customFormat="1" ht="15" customHeight="1" thickBot="1">
      <c r="A7" s="13" t="s">
        <v>5</v>
      </c>
      <c r="B7" s="80" t="s">
        <v>118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2"/>
    </row>
    <row r="8" spans="1:27" s="5" customFormat="1" ht="15" customHeight="1" thickBot="1">
      <c r="A8" s="13" t="s">
        <v>9</v>
      </c>
      <c r="B8" s="80" t="s">
        <v>23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2"/>
    </row>
    <row r="9" spans="1:27" s="5" customFormat="1" ht="15" customHeight="1" thickBot="1">
      <c r="A9" s="13" t="s">
        <v>12</v>
      </c>
      <c r="B9" s="83" t="s">
        <v>19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5"/>
    </row>
    <row r="10" spans="1:27" s="5" customFormat="1" ht="15" customHeight="1" thickBot="1">
      <c r="A10" s="13" t="s">
        <v>10</v>
      </c>
      <c r="B10" s="153">
        <v>0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27" s="5" customFormat="1" ht="15" customHeight="1" thickBot="1">
      <c r="A11" s="13" t="s">
        <v>11</v>
      </c>
      <c r="B11" s="153">
        <v>0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</row>
    <row r="12" spans="1:27" s="5" customFormat="1" ht="15" customHeight="1" thickBot="1">
      <c r="A12" s="13" t="s">
        <v>6</v>
      </c>
      <c r="B12" s="83" t="s">
        <v>35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</row>
    <row r="13" spans="1:27" s="5" customFormat="1" ht="15" customHeight="1" thickBot="1">
      <c r="A13" s="13" t="s">
        <v>7</v>
      </c>
      <c r="B13" s="94" t="s">
        <v>36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6"/>
    </row>
    <row r="14" spans="1:27" s="3" customFormat="1" ht="17.25" thickBot="1">
      <c r="A14" s="99" t="s">
        <v>8</v>
      </c>
      <c r="B14" s="99" t="s">
        <v>22</v>
      </c>
      <c r="C14" s="97" t="s">
        <v>26</v>
      </c>
      <c r="D14" s="97"/>
      <c r="E14" s="97"/>
      <c r="F14" s="97"/>
      <c r="G14" s="97"/>
      <c r="H14" s="97"/>
      <c r="I14" s="97"/>
      <c r="J14" s="98"/>
      <c r="K14" s="15"/>
      <c r="L14" s="16"/>
      <c r="M14" s="16"/>
      <c r="N14" s="16"/>
      <c r="O14" s="16"/>
      <c r="P14" s="16" t="s">
        <v>27</v>
      </c>
      <c r="Q14" s="16"/>
      <c r="R14" s="16"/>
      <c r="S14" s="16"/>
      <c r="T14" s="16"/>
      <c r="U14" s="16"/>
      <c r="V14" s="17"/>
      <c r="W14" s="91" t="s">
        <v>16</v>
      </c>
      <c r="X14" s="92"/>
      <c r="Y14" s="93"/>
      <c r="Z14" s="89" t="s">
        <v>13</v>
      </c>
      <c r="AA14" s="90"/>
    </row>
    <row r="15" spans="1:27" s="3" customFormat="1" ht="15.75" thickBot="1">
      <c r="A15" s="102"/>
      <c r="B15" s="100"/>
      <c r="C15" s="8">
        <v>10</v>
      </c>
      <c r="D15" s="8">
        <v>9</v>
      </c>
      <c r="E15" s="8">
        <v>8</v>
      </c>
      <c r="F15" s="8">
        <v>7</v>
      </c>
      <c r="G15" s="8">
        <v>6</v>
      </c>
      <c r="H15" s="8">
        <v>5</v>
      </c>
      <c r="I15" s="9">
        <v>0</v>
      </c>
      <c r="J15" s="10" t="s">
        <v>24</v>
      </c>
      <c r="K15" s="38">
        <v>10</v>
      </c>
      <c r="L15" s="38">
        <v>9</v>
      </c>
      <c r="M15" s="38">
        <v>8</v>
      </c>
      <c r="N15" s="38">
        <v>7</v>
      </c>
      <c r="O15" s="38">
        <v>6</v>
      </c>
      <c r="P15" s="38">
        <v>5</v>
      </c>
      <c r="Q15" s="38">
        <v>4</v>
      </c>
      <c r="R15" s="38">
        <v>3</v>
      </c>
      <c r="S15" s="38">
        <v>2</v>
      </c>
      <c r="T15" s="38">
        <v>1</v>
      </c>
      <c r="U15" s="38">
        <v>0</v>
      </c>
      <c r="V15" s="18" t="s">
        <v>24</v>
      </c>
      <c r="W15" s="43" t="s">
        <v>17</v>
      </c>
      <c r="X15" s="19" t="s">
        <v>18</v>
      </c>
      <c r="Y15" s="20" t="s">
        <v>24</v>
      </c>
      <c r="Z15" s="11" t="s">
        <v>14</v>
      </c>
      <c r="AA15" s="12" t="s">
        <v>15</v>
      </c>
    </row>
    <row r="16" spans="1:27" ht="15" customHeight="1" thickBot="1">
      <c r="A16" s="69" t="s">
        <v>97</v>
      </c>
      <c r="B16" s="69" t="s">
        <v>28</v>
      </c>
      <c r="C16" s="71">
        <v>14</v>
      </c>
      <c r="D16" s="72">
        <v>1</v>
      </c>
      <c r="E16" s="72"/>
      <c r="F16" s="72"/>
      <c r="G16" s="72"/>
      <c r="H16" s="72"/>
      <c r="I16" s="73"/>
      <c r="J16" s="34">
        <f aca="true" t="shared" si="0" ref="J16:J47">C16*10+D16*9+E16*8+F16*7+G16*6+H16*5</f>
        <v>149</v>
      </c>
      <c r="K16" s="75">
        <v>6</v>
      </c>
      <c r="L16" s="76">
        <v>5</v>
      </c>
      <c r="M16" s="76">
        <v>3</v>
      </c>
      <c r="N16" s="76"/>
      <c r="O16" s="76">
        <v>1</v>
      </c>
      <c r="P16" s="76"/>
      <c r="Q16" s="76"/>
      <c r="R16" s="76"/>
      <c r="S16" s="76"/>
      <c r="T16" s="76"/>
      <c r="U16" s="77"/>
      <c r="V16" s="46">
        <f aca="true" t="shared" si="1" ref="V16:V47">K16*10+L16*9+M16*8+N16*7+O16*6+P16*5+Q16*4+R16*3+S16*3+T16*1</f>
        <v>135</v>
      </c>
      <c r="W16" s="78">
        <v>70</v>
      </c>
      <c r="X16" s="141">
        <v>14.69</v>
      </c>
      <c r="Y16" s="135">
        <f aca="true" t="shared" si="2" ref="Y16:Y39">SUM(W16-X16)</f>
        <v>55.31</v>
      </c>
      <c r="Z16" s="138">
        <f aca="true" t="shared" si="3" ref="Z16:Z47">SUM(J16+V16+Y16)</f>
        <v>339.31</v>
      </c>
      <c r="AA16" s="14">
        <f>RANK(Z16,$Z$16:$Z$60)</f>
        <v>1</v>
      </c>
    </row>
    <row r="17" spans="1:27" ht="15" customHeight="1" thickBot="1">
      <c r="A17" s="28" t="s">
        <v>55</v>
      </c>
      <c r="B17" s="28" t="s">
        <v>28</v>
      </c>
      <c r="C17" s="30">
        <v>11</v>
      </c>
      <c r="D17" s="7">
        <v>4</v>
      </c>
      <c r="E17" s="7"/>
      <c r="F17" s="7"/>
      <c r="G17" s="7"/>
      <c r="H17" s="7"/>
      <c r="I17" s="32"/>
      <c r="J17" s="35">
        <f t="shared" si="0"/>
        <v>146</v>
      </c>
      <c r="K17" s="21">
        <v>6</v>
      </c>
      <c r="L17" s="27">
        <v>6</v>
      </c>
      <c r="M17" s="27">
        <v>3</v>
      </c>
      <c r="N17" s="27"/>
      <c r="O17" s="27"/>
      <c r="P17" s="27"/>
      <c r="Q17" s="27"/>
      <c r="R17" s="27"/>
      <c r="S17" s="27"/>
      <c r="T17" s="27"/>
      <c r="U17" s="39"/>
      <c r="V17" s="46">
        <f t="shared" si="1"/>
        <v>138</v>
      </c>
      <c r="W17" s="44">
        <v>65</v>
      </c>
      <c r="X17" s="142">
        <v>14.52</v>
      </c>
      <c r="Y17" s="136">
        <f t="shared" si="2"/>
        <v>50.480000000000004</v>
      </c>
      <c r="Z17" s="139">
        <f t="shared" si="3"/>
        <v>334.48</v>
      </c>
      <c r="AA17" s="14">
        <f>RANK(Z17,$Z$16:$Z$60)</f>
        <v>2</v>
      </c>
    </row>
    <row r="18" spans="1:27" ht="15" customHeight="1" thickBot="1">
      <c r="A18" s="28" t="s">
        <v>84</v>
      </c>
      <c r="B18" s="28" t="s">
        <v>63</v>
      </c>
      <c r="C18" s="30">
        <v>11</v>
      </c>
      <c r="D18" s="7">
        <v>4</v>
      </c>
      <c r="E18" s="7"/>
      <c r="F18" s="7"/>
      <c r="G18" s="7"/>
      <c r="H18" s="7"/>
      <c r="I18" s="32"/>
      <c r="J18" s="35">
        <f t="shared" si="0"/>
        <v>146</v>
      </c>
      <c r="K18" s="21">
        <v>4</v>
      </c>
      <c r="L18" s="27">
        <v>3</v>
      </c>
      <c r="M18" s="27">
        <v>5</v>
      </c>
      <c r="N18" s="27">
        <v>2</v>
      </c>
      <c r="O18" s="27"/>
      <c r="P18" s="27">
        <v>1</v>
      </c>
      <c r="Q18" s="27"/>
      <c r="R18" s="27"/>
      <c r="S18" s="27"/>
      <c r="T18" s="27"/>
      <c r="U18" s="39"/>
      <c r="V18" s="46">
        <f t="shared" si="1"/>
        <v>126</v>
      </c>
      <c r="W18" s="44">
        <v>72</v>
      </c>
      <c r="X18" s="142">
        <v>15.44</v>
      </c>
      <c r="Y18" s="136">
        <f t="shared" si="2"/>
        <v>56.56</v>
      </c>
      <c r="Z18" s="139">
        <f t="shared" si="3"/>
        <v>328.56</v>
      </c>
      <c r="AA18" s="14">
        <f>RANK(Z18,$Z$16:$Z$60)</f>
        <v>3</v>
      </c>
    </row>
    <row r="19" spans="1:27" ht="15" customHeight="1" thickBot="1">
      <c r="A19" s="28" t="s">
        <v>50</v>
      </c>
      <c r="B19" s="28" t="s">
        <v>28</v>
      </c>
      <c r="C19" s="30">
        <v>9</v>
      </c>
      <c r="D19" s="7">
        <v>5</v>
      </c>
      <c r="E19" s="7">
        <v>1</v>
      </c>
      <c r="F19" s="7"/>
      <c r="G19" s="7"/>
      <c r="H19" s="7"/>
      <c r="I19" s="32"/>
      <c r="J19" s="35">
        <f t="shared" si="0"/>
        <v>143</v>
      </c>
      <c r="K19" s="21">
        <v>2</v>
      </c>
      <c r="L19" s="27">
        <v>4</v>
      </c>
      <c r="M19" s="27">
        <v>5</v>
      </c>
      <c r="N19" s="27">
        <v>3</v>
      </c>
      <c r="O19" s="27"/>
      <c r="P19" s="27">
        <v>1</v>
      </c>
      <c r="Q19" s="27"/>
      <c r="R19" s="27"/>
      <c r="S19" s="27"/>
      <c r="T19" s="27"/>
      <c r="U19" s="39"/>
      <c r="V19" s="46">
        <f t="shared" si="1"/>
        <v>122</v>
      </c>
      <c r="W19" s="44">
        <v>67</v>
      </c>
      <c r="X19" s="142">
        <v>14.2</v>
      </c>
      <c r="Y19" s="136">
        <f t="shared" si="2"/>
        <v>52.8</v>
      </c>
      <c r="Z19" s="139">
        <f t="shared" si="3"/>
        <v>317.8</v>
      </c>
      <c r="AA19" s="14">
        <f>RANK(Z19,$Z$16:$Z$60)</f>
        <v>4</v>
      </c>
    </row>
    <row r="20" spans="1:27" ht="15" customHeight="1" thickBot="1">
      <c r="A20" s="28" t="s">
        <v>51</v>
      </c>
      <c r="B20" s="28" t="s">
        <v>29</v>
      </c>
      <c r="C20" s="30">
        <v>9</v>
      </c>
      <c r="D20" s="7">
        <v>6</v>
      </c>
      <c r="E20" s="7"/>
      <c r="F20" s="7"/>
      <c r="G20" s="7"/>
      <c r="H20" s="7"/>
      <c r="I20" s="32"/>
      <c r="J20" s="35">
        <f t="shared" si="0"/>
        <v>144</v>
      </c>
      <c r="K20" s="21">
        <v>3</v>
      </c>
      <c r="L20" s="27">
        <v>1</v>
      </c>
      <c r="M20" s="27">
        <v>8</v>
      </c>
      <c r="N20" s="27">
        <v>3</v>
      </c>
      <c r="O20" s="27"/>
      <c r="P20" s="27"/>
      <c r="Q20" s="27"/>
      <c r="R20" s="27"/>
      <c r="S20" s="27"/>
      <c r="T20" s="27"/>
      <c r="U20" s="39"/>
      <c r="V20" s="46">
        <f t="shared" si="1"/>
        <v>124</v>
      </c>
      <c r="W20" s="44">
        <v>64</v>
      </c>
      <c r="X20" s="142">
        <v>15.47</v>
      </c>
      <c r="Y20" s="136">
        <f t="shared" si="2"/>
        <v>48.53</v>
      </c>
      <c r="Z20" s="139">
        <f t="shared" si="3"/>
        <v>316.53</v>
      </c>
      <c r="AA20" s="14">
        <f>RANK(Z20,$Z$16:$Z$60)</f>
        <v>5</v>
      </c>
    </row>
    <row r="21" spans="1:27" ht="15" customHeight="1" thickBot="1">
      <c r="A21" s="28" t="s">
        <v>79</v>
      </c>
      <c r="B21" s="28" t="s">
        <v>63</v>
      </c>
      <c r="C21" s="30">
        <v>7</v>
      </c>
      <c r="D21" s="7">
        <v>8</v>
      </c>
      <c r="E21" s="7"/>
      <c r="F21" s="7"/>
      <c r="G21" s="7"/>
      <c r="H21" s="7"/>
      <c r="I21" s="32"/>
      <c r="J21" s="35">
        <f t="shared" si="0"/>
        <v>142</v>
      </c>
      <c r="K21" s="21">
        <v>1</v>
      </c>
      <c r="L21" s="27">
        <v>4</v>
      </c>
      <c r="M21" s="27">
        <v>5</v>
      </c>
      <c r="N21" s="27">
        <v>4</v>
      </c>
      <c r="O21" s="27">
        <v>1</v>
      </c>
      <c r="P21" s="27"/>
      <c r="Q21" s="27"/>
      <c r="R21" s="27"/>
      <c r="S21" s="27"/>
      <c r="T21" s="27"/>
      <c r="U21" s="39"/>
      <c r="V21" s="46">
        <f t="shared" si="1"/>
        <v>120</v>
      </c>
      <c r="W21" s="44">
        <v>75</v>
      </c>
      <c r="X21" s="142">
        <v>25.99</v>
      </c>
      <c r="Y21" s="136">
        <f t="shared" si="2"/>
        <v>49.010000000000005</v>
      </c>
      <c r="Z21" s="139">
        <f t="shared" si="3"/>
        <v>311.01</v>
      </c>
      <c r="AA21" s="14">
        <f>RANK(Z21,$Z$16:$Z$60)</f>
        <v>6</v>
      </c>
    </row>
    <row r="22" spans="1:27" ht="15" customHeight="1" thickBot="1">
      <c r="A22" s="65" t="s">
        <v>91</v>
      </c>
      <c r="B22" s="65" t="s">
        <v>29</v>
      </c>
      <c r="C22" s="30">
        <v>12</v>
      </c>
      <c r="D22" s="7">
        <v>3</v>
      </c>
      <c r="E22" s="7"/>
      <c r="F22" s="7"/>
      <c r="G22" s="7"/>
      <c r="H22" s="7"/>
      <c r="I22" s="32"/>
      <c r="J22" s="35">
        <f t="shared" si="0"/>
        <v>147</v>
      </c>
      <c r="K22" s="21">
        <v>3</v>
      </c>
      <c r="L22" s="27">
        <v>6</v>
      </c>
      <c r="M22" s="27">
        <v>4</v>
      </c>
      <c r="N22" s="27">
        <v>2</v>
      </c>
      <c r="O22" s="27"/>
      <c r="P22" s="27"/>
      <c r="Q22" s="27"/>
      <c r="R22" s="27"/>
      <c r="S22" s="27"/>
      <c r="T22" s="27"/>
      <c r="U22" s="39"/>
      <c r="V22" s="46">
        <f t="shared" si="1"/>
        <v>130</v>
      </c>
      <c r="W22" s="44">
        <v>57</v>
      </c>
      <c r="X22" s="142">
        <v>23.42</v>
      </c>
      <c r="Y22" s="136">
        <f t="shared" si="2"/>
        <v>33.58</v>
      </c>
      <c r="Z22" s="139">
        <f t="shared" si="3"/>
        <v>310.58</v>
      </c>
      <c r="AA22" s="14">
        <f>RANK(Z22,$Z$16:$Z$60)</f>
        <v>7</v>
      </c>
    </row>
    <row r="23" spans="1:27" ht="15" customHeight="1" thickBot="1">
      <c r="A23" s="28" t="s">
        <v>54</v>
      </c>
      <c r="B23" s="28" t="s">
        <v>28</v>
      </c>
      <c r="C23" s="30">
        <v>6</v>
      </c>
      <c r="D23" s="7">
        <v>7</v>
      </c>
      <c r="E23" s="7">
        <v>1</v>
      </c>
      <c r="F23" s="7">
        <v>1</v>
      </c>
      <c r="G23" s="7"/>
      <c r="H23" s="7"/>
      <c r="I23" s="32"/>
      <c r="J23" s="35">
        <f t="shared" si="0"/>
        <v>138</v>
      </c>
      <c r="K23" s="21">
        <v>6</v>
      </c>
      <c r="L23" s="27">
        <v>5</v>
      </c>
      <c r="M23" s="27">
        <v>1</v>
      </c>
      <c r="N23" s="27">
        <v>1</v>
      </c>
      <c r="O23" s="27">
        <v>1</v>
      </c>
      <c r="P23" s="27"/>
      <c r="Q23" s="27"/>
      <c r="R23" s="27">
        <v>1</v>
      </c>
      <c r="S23" s="27"/>
      <c r="T23" s="27"/>
      <c r="U23" s="39"/>
      <c r="V23" s="46">
        <f t="shared" si="1"/>
        <v>129</v>
      </c>
      <c r="W23" s="44">
        <v>61</v>
      </c>
      <c r="X23" s="142">
        <v>19.9</v>
      </c>
      <c r="Y23" s="136">
        <f t="shared" si="2"/>
        <v>41.1</v>
      </c>
      <c r="Z23" s="139">
        <f t="shared" si="3"/>
        <v>308.1</v>
      </c>
      <c r="AA23" s="14">
        <f>RANK(Z23,$Z$16:$Z$60)</f>
        <v>8</v>
      </c>
    </row>
    <row r="24" spans="1:27" ht="15" customHeight="1" thickBot="1">
      <c r="A24" s="28" t="s">
        <v>74</v>
      </c>
      <c r="B24" s="28" t="s">
        <v>28</v>
      </c>
      <c r="C24" s="30">
        <v>8</v>
      </c>
      <c r="D24" s="7">
        <v>7</v>
      </c>
      <c r="E24" s="7"/>
      <c r="F24" s="7"/>
      <c r="G24" s="7"/>
      <c r="H24" s="7"/>
      <c r="I24" s="32"/>
      <c r="J24" s="35">
        <f t="shared" si="0"/>
        <v>143</v>
      </c>
      <c r="K24" s="21">
        <v>3</v>
      </c>
      <c r="L24" s="27">
        <v>7</v>
      </c>
      <c r="M24" s="27">
        <v>4</v>
      </c>
      <c r="N24" s="27">
        <v>1</v>
      </c>
      <c r="O24" s="27"/>
      <c r="P24" s="27"/>
      <c r="Q24" s="27"/>
      <c r="R24" s="27"/>
      <c r="S24" s="27"/>
      <c r="T24" s="27"/>
      <c r="U24" s="39"/>
      <c r="V24" s="46">
        <f t="shared" si="1"/>
        <v>132</v>
      </c>
      <c r="W24" s="44">
        <v>46</v>
      </c>
      <c r="X24" s="142">
        <v>13.03</v>
      </c>
      <c r="Y24" s="136">
        <f t="shared" si="2"/>
        <v>32.97</v>
      </c>
      <c r="Z24" s="139">
        <f t="shared" si="3"/>
        <v>307.97</v>
      </c>
      <c r="AA24" s="14">
        <f>RANK(Z24,$Z$16:$Z$60)</f>
        <v>9</v>
      </c>
    </row>
    <row r="25" spans="1:27" ht="15" customHeight="1" thickBot="1">
      <c r="A25" s="28" t="s">
        <v>65</v>
      </c>
      <c r="B25" s="28" t="s">
        <v>28</v>
      </c>
      <c r="C25" s="30">
        <v>12</v>
      </c>
      <c r="D25" s="7">
        <v>3</v>
      </c>
      <c r="E25" s="7"/>
      <c r="F25" s="7"/>
      <c r="G25" s="7"/>
      <c r="H25" s="7"/>
      <c r="I25" s="32"/>
      <c r="J25" s="35">
        <f t="shared" si="0"/>
        <v>147</v>
      </c>
      <c r="K25" s="21"/>
      <c r="L25" s="27">
        <v>5</v>
      </c>
      <c r="M25" s="27">
        <v>3</v>
      </c>
      <c r="N25" s="27">
        <v>7</v>
      </c>
      <c r="O25" s="27"/>
      <c r="P25" s="27"/>
      <c r="Q25" s="27"/>
      <c r="R25" s="27"/>
      <c r="S25" s="27"/>
      <c r="T25" s="27"/>
      <c r="U25" s="39"/>
      <c r="V25" s="46">
        <f t="shared" si="1"/>
        <v>118</v>
      </c>
      <c r="W25" s="44">
        <v>69</v>
      </c>
      <c r="X25" s="142">
        <v>27.07</v>
      </c>
      <c r="Y25" s="136">
        <f t="shared" si="2"/>
        <v>41.93</v>
      </c>
      <c r="Z25" s="139">
        <f t="shared" si="3"/>
        <v>306.93</v>
      </c>
      <c r="AA25" s="14">
        <f>RANK(Z25,$Z$16:$Z$60)</f>
        <v>10</v>
      </c>
    </row>
    <row r="26" spans="1:27" ht="15" customHeight="1" thickBot="1">
      <c r="A26" s="28" t="s">
        <v>58</v>
      </c>
      <c r="B26" s="28" t="s">
        <v>28</v>
      </c>
      <c r="C26" s="30">
        <v>4</v>
      </c>
      <c r="D26" s="7">
        <v>9</v>
      </c>
      <c r="E26" s="7">
        <v>2</v>
      </c>
      <c r="F26" s="7"/>
      <c r="G26" s="7"/>
      <c r="H26" s="7"/>
      <c r="I26" s="32"/>
      <c r="J26" s="35">
        <f t="shared" si="0"/>
        <v>137</v>
      </c>
      <c r="K26" s="21">
        <v>3</v>
      </c>
      <c r="L26" s="27">
        <v>5</v>
      </c>
      <c r="M26" s="27">
        <v>5</v>
      </c>
      <c r="N26" s="27">
        <v>1</v>
      </c>
      <c r="O26" s="27">
        <v>1</v>
      </c>
      <c r="P26" s="27"/>
      <c r="Q26" s="27"/>
      <c r="R26" s="27"/>
      <c r="S26" s="27"/>
      <c r="T26" s="27"/>
      <c r="U26" s="39"/>
      <c r="V26" s="46">
        <f t="shared" si="1"/>
        <v>128</v>
      </c>
      <c r="W26" s="44">
        <v>55</v>
      </c>
      <c r="X26" s="142">
        <v>20.94</v>
      </c>
      <c r="Y26" s="136">
        <f t="shared" si="2"/>
        <v>34.06</v>
      </c>
      <c r="Z26" s="139">
        <f t="shared" si="3"/>
        <v>299.06</v>
      </c>
      <c r="AA26" s="14">
        <f>RANK(Z26,$Z$16:$Z$60)</f>
        <v>11</v>
      </c>
    </row>
    <row r="27" spans="1:27" ht="15" customHeight="1" thickBot="1">
      <c r="A27" s="65" t="s">
        <v>96</v>
      </c>
      <c r="B27" s="65" t="s">
        <v>29</v>
      </c>
      <c r="C27" s="30">
        <v>4</v>
      </c>
      <c r="D27" s="7">
        <v>5</v>
      </c>
      <c r="E27" s="7">
        <v>5</v>
      </c>
      <c r="F27" s="7">
        <v>1</v>
      </c>
      <c r="G27" s="7"/>
      <c r="H27" s="7"/>
      <c r="I27" s="32"/>
      <c r="J27" s="35">
        <f t="shared" si="0"/>
        <v>132</v>
      </c>
      <c r="K27" s="21">
        <v>3</v>
      </c>
      <c r="L27" s="27">
        <v>5</v>
      </c>
      <c r="M27" s="27">
        <v>3</v>
      </c>
      <c r="N27" s="27">
        <v>2</v>
      </c>
      <c r="O27" s="27">
        <v>1</v>
      </c>
      <c r="P27" s="27">
        <v>1</v>
      </c>
      <c r="Q27" s="27">
        <v>5</v>
      </c>
      <c r="R27" s="27"/>
      <c r="S27" s="27"/>
      <c r="T27" s="27"/>
      <c r="U27" s="39"/>
      <c r="V27" s="46">
        <f t="shared" si="1"/>
        <v>144</v>
      </c>
      <c r="W27" s="44">
        <v>38</v>
      </c>
      <c r="X27" s="142">
        <v>15.82</v>
      </c>
      <c r="Y27" s="136">
        <f t="shared" si="2"/>
        <v>22.18</v>
      </c>
      <c r="Z27" s="139">
        <f t="shared" si="3"/>
        <v>298.18</v>
      </c>
      <c r="AA27" s="14">
        <f>RANK(Z27,$Z$16:$Z$60)</f>
        <v>12</v>
      </c>
    </row>
    <row r="28" spans="1:27" ht="15" customHeight="1" thickBot="1">
      <c r="A28" s="28" t="s">
        <v>66</v>
      </c>
      <c r="B28" s="28" t="s">
        <v>67</v>
      </c>
      <c r="C28" s="30">
        <v>6</v>
      </c>
      <c r="D28" s="7">
        <v>7</v>
      </c>
      <c r="E28" s="7">
        <v>1</v>
      </c>
      <c r="F28" s="7"/>
      <c r="G28" s="7"/>
      <c r="H28" s="7"/>
      <c r="I28" s="32">
        <v>1</v>
      </c>
      <c r="J28" s="35">
        <f t="shared" si="0"/>
        <v>131</v>
      </c>
      <c r="K28" s="21">
        <v>8</v>
      </c>
      <c r="L28" s="27">
        <v>3</v>
      </c>
      <c r="M28" s="27">
        <v>3</v>
      </c>
      <c r="N28" s="27"/>
      <c r="O28" s="27">
        <v>1</v>
      </c>
      <c r="P28" s="27"/>
      <c r="Q28" s="27"/>
      <c r="R28" s="27"/>
      <c r="S28" s="27"/>
      <c r="T28" s="27"/>
      <c r="U28" s="39"/>
      <c r="V28" s="46">
        <f t="shared" si="1"/>
        <v>137</v>
      </c>
      <c r="W28" s="44">
        <v>44</v>
      </c>
      <c r="X28" s="142">
        <v>17.24</v>
      </c>
      <c r="Y28" s="136">
        <f t="shared" si="2"/>
        <v>26.76</v>
      </c>
      <c r="Z28" s="139">
        <f t="shared" si="3"/>
        <v>294.76</v>
      </c>
      <c r="AA28" s="14">
        <f>RANK(Z28,$Z$16:$Z$60)</f>
        <v>13</v>
      </c>
    </row>
    <row r="29" spans="1:27" ht="15" customHeight="1" thickBot="1">
      <c r="A29" s="70" t="s">
        <v>56</v>
      </c>
      <c r="B29" s="70" t="s">
        <v>28</v>
      </c>
      <c r="C29" s="144">
        <v>7</v>
      </c>
      <c r="D29" s="145">
        <v>6</v>
      </c>
      <c r="E29" s="145">
        <v>1</v>
      </c>
      <c r="F29" s="145">
        <v>1</v>
      </c>
      <c r="G29" s="67"/>
      <c r="H29" s="67"/>
      <c r="I29" s="74"/>
      <c r="J29" s="35">
        <f t="shared" si="0"/>
        <v>139</v>
      </c>
      <c r="K29" s="146">
        <v>4</v>
      </c>
      <c r="L29" s="145">
        <v>3</v>
      </c>
      <c r="M29" s="145">
        <v>1</v>
      </c>
      <c r="N29" s="145">
        <v>4</v>
      </c>
      <c r="O29" s="145">
        <v>1</v>
      </c>
      <c r="P29" s="145">
        <v>1</v>
      </c>
      <c r="Q29" s="145"/>
      <c r="R29" s="145">
        <v>1</v>
      </c>
      <c r="S29" s="145"/>
      <c r="T29" s="67"/>
      <c r="U29" s="68"/>
      <c r="V29" s="46">
        <f t="shared" si="1"/>
        <v>117</v>
      </c>
      <c r="W29" s="144">
        <v>54</v>
      </c>
      <c r="X29" s="147">
        <v>15.73</v>
      </c>
      <c r="Y29" s="136">
        <f t="shared" si="2"/>
        <v>38.269999999999996</v>
      </c>
      <c r="Z29" s="139">
        <f t="shared" si="3"/>
        <v>294.27</v>
      </c>
      <c r="AA29" s="14">
        <f>RANK(Z29,$Z$16:$Z$60)</f>
        <v>14</v>
      </c>
    </row>
    <row r="30" spans="1:27" ht="15" customHeight="1" thickBot="1">
      <c r="A30" s="28" t="s">
        <v>62</v>
      </c>
      <c r="B30" s="28" t="s">
        <v>63</v>
      </c>
      <c r="C30" s="30">
        <v>8</v>
      </c>
      <c r="D30" s="7">
        <v>5</v>
      </c>
      <c r="E30" s="7">
        <v>2</v>
      </c>
      <c r="F30" s="7"/>
      <c r="G30" s="7"/>
      <c r="H30" s="7"/>
      <c r="I30" s="32"/>
      <c r="J30" s="35">
        <f t="shared" si="0"/>
        <v>141</v>
      </c>
      <c r="K30" s="21">
        <v>2</v>
      </c>
      <c r="L30" s="27">
        <v>7</v>
      </c>
      <c r="M30" s="27">
        <v>4</v>
      </c>
      <c r="N30" s="27">
        <v>2</v>
      </c>
      <c r="O30" s="27"/>
      <c r="P30" s="27"/>
      <c r="Q30" s="27"/>
      <c r="R30" s="27"/>
      <c r="S30" s="27"/>
      <c r="T30" s="27"/>
      <c r="U30" s="39"/>
      <c r="V30" s="46">
        <f t="shared" si="1"/>
        <v>129</v>
      </c>
      <c r="W30" s="44">
        <v>39</v>
      </c>
      <c r="X30" s="142">
        <v>18.35</v>
      </c>
      <c r="Y30" s="136">
        <f t="shared" si="2"/>
        <v>20.65</v>
      </c>
      <c r="Z30" s="139">
        <f t="shared" si="3"/>
        <v>290.65</v>
      </c>
      <c r="AA30" s="14">
        <f>RANK(Z30,$Z$16:$Z$60)</f>
        <v>15</v>
      </c>
    </row>
    <row r="31" spans="1:27" ht="15" customHeight="1" thickBot="1">
      <c r="A31" s="28" t="s">
        <v>68</v>
      </c>
      <c r="B31" s="28" t="s">
        <v>69</v>
      </c>
      <c r="C31" s="30">
        <v>7</v>
      </c>
      <c r="D31" s="7">
        <v>5</v>
      </c>
      <c r="E31" s="7">
        <v>3</v>
      </c>
      <c r="F31" s="7"/>
      <c r="G31" s="7"/>
      <c r="H31" s="7"/>
      <c r="I31" s="32"/>
      <c r="J31" s="35">
        <f t="shared" si="0"/>
        <v>139</v>
      </c>
      <c r="K31" s="21">
        <v>1</v>
      </c>
      <c r="L31" s="27">
        <v>5</v>
      </c>
      <c r="M31" s="27">
        <v>3</v>
      </c>
      <c r="N31" s="27">
        <v>3</v>
      </c>
      <c r="O31" s="27">
        <v>2</v>
      </c>
      <c r="P31" s="27">
        <v>1</v>
      </c>
      <c r="Q31" s="27"/>
      <c r="R31" s="27"/>
      <c r="S31" s="27"/>
      <c r="T31" s="27"/>
      <c r="U31" s="39"/>
      <c r="V31" s="46">
        <f t="shared" si="1"/>
        <v>117</v>
      </c>
      <c r="W31" s="44">
        <v>51</v>
      </c>
      <c r="X31" s="142">
        <v>19.76</v>
      </c>
      <c r="Y31" s="136">
        <f t="shared" si="2"/>
        <v>31.24</v>
      </c>
      <c r="Z31" s="139">
        <f t="shared" si="3"/>
        <v>287.24</v>
      </c>
      <c r="AA31" s="14">
        <f>RANK(Z31,$Z$16:$Z$60)</f>
        <v>16</v>
      </c>
    </row>
    <row r="32" spans="1:27" ht="15" customHeight="1" thickBot="1">
      <c r="A32" s="28" t="s">
        <v>52</v>
      </c>
      <c r="B32" s="28" t="s">
        <v>53</v>
      </c>
      <c r="C32" s="30">
        <v>7</v>
      </c>
      <c r="D32" s="7">
        <v>5</v>
      </c>
      <c r="E32" s="7">
        <v>2</v>
      </c>
      <c r="F32" s="7">
        <v>1</v>
      </c>
      <c r="G32" s="7"/>
      <c r="H32" s="7"/>
      <c r="I32" s="32"/>
      <c r="J32" s="35">
        <f t="shared" si="0"/>
        <v>138</v>
      </c>
      <c r="K32" s="21">
        <v>2</v>
      </c>
      <c r="L32" s="27">
        <v>4</v>
      </c>
      <c r="M32" s="27">
        <v>4</v>
      </c>
      <c r="N32" s="27">
        <v>2</v>
      </c>
      <c r="O32" s="27">
        <v>1</v>
      </c>
      <c r="P32" s="27"/>
      <c r="Q32" s="27"/>
      <c r="R32" s="27">
        <v>1</v>
      </c>
      <c r="S32" s="27"/>
      <c r="T32" s="27"/>
      <c r="U32" s="39">
        <v>1</v>
      </c>
      <c r="V32" s="46">
        <f t="shared" si="1"/>
        <v>111</v>
      </c>
      <c r="W32" s="44">
        <v>53</v>
      </c>
      <c r="X32" s="142">
        <v>15.49</v>
      </c>
      <c r="Y32" s="136">
        <f t="shared" si="2"/>
        <v>37.51</v>
      </c>
      <c r="Z32" s="139">
        <f t="shared" si="3"/>
        <v>286.51</v>
      </c>
      <c r="AA32" s="14">
        <f>RANK(Z32,$Z$16:$Z$60)</f>
        <v>17</v>
      </c>
    </row>
    <row r="33" spans="1:27" ht="15" customHeight="1" thickBot="1">
      <c r="A33" s="28" t="s">
        <v>76</v>
      </c>
      <c r="B33" s="28" t="s">
        <v>53</v>
      </c>
      <c r="C33" s="30">
        <v>5</v>
      </c>
      <c r="D33" s="7">
        <v>7</v>
      </c>
      <c r="E33" s="7">
        <v>2</v>
      </c>
      <c r="F33" s="7">
        <v>1</v>
      </c>
      <c r="G33" s="7"/>
      <c r="H33" s="7"/>
      <c r="I33" s="32"/>
      <c r="J33" s="35">
        <f t="shared" si="0"/>
        <v>136</v>
      </c>
      <c r="K33" s="21">
        <v>1</v>
      </c>
      <c r="L33" s="27">
        <v>6</v>
      </c>
      <c r="M33" s="27">
        <v>1</v>
      </c>
      <c r="N33" s="27">
        <v>2</v>
      </c>
      <c r="O33" s="27">
        <v>2</v>
      </c>
      <c r="P33" s="27">
        <v>2</v>
      </c>
      <c r="Q33" s="27"/>
      <c r="R33" s="27">
        <v>1</v>
      </c>
      <c r="S33" s="27"/>
      <c r="T33" s="27"/>
      <c r="U33" s="39"/>
      <c r="V33" s="46">
        <f t="shared" si="1"/>
        <v>111</v>
      </c>
      <c r="W33" s="44">
        <v>63</v>
      </c>
      <c r="X33" s="142">
        <v>23.63</v>
      </c>
      <c r="Y33" s="136">
        <f t="shared" si="2"/>
        <v>39.370000000000005</v>
      </c>
      <c r="Z33" s="139">
        <f t="shared" si="3"/>
        <v>286.37</v>
      </c>
      <c r="AA33" s="14">
        <f>RANK(Z33,$Z$16:$Z$60)</f>
        <v>18</v>
      </c>
    </row>
    <row r="34" spans="1:27" ht="15" customHeight="1" thickBot="1">
      <c r="A34" s="28" t="s">
        <v>86</v>
      </c>
      <c r="B34" s="28" t="s">
        <v>63</v>
      </c>
      <c r="C34" s="30">
        <v>4</v>
      </c>
      <c r="D34" s="7">
        <v>9</v>
      </c>
      <c r="E34" s="7">
        <v>2</v>
      </c>
      <c r="F34" s="7"/>
      <c r="G34" s="7"/>
      <c r="H34" s="7"/>
      <c r="I34" s="32"/>
      <c r="J34" s="35">
        <f t="shared" si="0"/>
        <v>137</v>
      </c>
      <c r="K34" s="21">
        <v>1</v>
      </c>
      <c r="L34" s="27">
        <v>1</v>
      </c>
      <c r="M34" s="27">
        <v>6</v>
      </c>
      <c r="N34" s="27">
        <v>2</v>
      </c>
      <c r="O34" s="27">
        <v>1</v>
      </c>
      <c r="P34" s="27">
        <v>2</v>
      </c>
      <c r="Q34" s="27">
        <v>1</v>
      </c>
      <c r="R34" s="27"/>
      <c r="S34" s="27">
        <v>1</v>
      </c>
      <c r="T34" s="27"/>
      <c r="U34" s="39"/>
      <c r="V34" s="46">
        <f t="shared" si="1"/>
        <v>104</v>
      </c>
      <c r="W34" s="44">
        <v>61</v>
      </c>
      <c r="X34" s="142">
        <v>16.67</v>
      </c>
      <c r="Y34" s="136">
        <f t="shared" si="2"/>
        <v>44.33</v>
      </c>
      <c r="Z34" s="139">
        <f t="shared" si="3"/>
        <v>285.33</v>
      </c>
      <c r="AA34" s="14">
        <f>RANK(Z34,$Z$16:$Z$60)</f>
        <v>19</v>
      </c>
    </row>
    <row r="35" spans="1:27" ht="15" customHeight="1" thickBot="1">
      <c r="A35" s="28" t="s">
        <v>80</v>
      </c>
      <c r="B35" s="28" t="s">
        <v>28</v>
      </c>
      <c r="C35" s="30">
        <v>5</v>
      </c>
      <c r="D35" s="7">
        <v>7</v>
      </c>
      <c r="E35" s="7">
        <v>3</v>
      </c>
      <c r="F35" s="7"/>
      <c r="G35" s="7"/>
      <c r="H35" s="7"/>
      <c r="I35" s="32"/>
      <c r="J35" s="35">
        <f t="shared" si="0"/>
        <v>137</v>
      </c>
      <c r="K35" s="21">
        <v>2</v>
      </c>
      <c r="L35" s="27">
        <v>2</v>
      </c>
      <c r="M35" s="27">
        <v>5</v>
      </c>
      <c r="N35" s="27">
        <v>1</v>
      </c>
      <c r="O35" s="27">
        <v>3</v>
      </c>
      <c r="P35" s="27"/>
      <c r="Q35" s="27">
        <v>2</v>
      </c>
      <c r="R35" s="27"/>
      <c r="S35" s="27"/>
      <c r="T35" s="27"/>
      <c r="U35" s="39"/>
      <c r="V35" s="46">
        <f t="shared" si="1"/>
        <v>111</v>
      </c>
      <c r="W35" s="44">
        <v>53</v>
      </c>
      <c r="X35" s="142">
        <v>16.16</v>
      </c>
      <c r="Y35" s="136">
        <f t="shared" si="2"/>
        <v>36.84</v>
      </c>
      <c r="Z35" s="139">
        <f t="shared" si="3"/>
        <v>284.84000000000003</v>
      </c>
      <c r="AA35" s="14">
        <f>RANK(Z35,$Z$16:$Z$60)</f>
        <v>20</v>
      </c>
    </row>
    <row r="36" spans="1:27" ht="15" customHeight="1" thickBot="1">
      <c r="A36" s="28" t="s">
        <v>82</v>
      </c>
      <c r="B36" s="28" t="s">
        <v>63</v>
      </c>
      <c r="C36" s="30">
        <v>6</v>
      </c>
      <c r="D36" s="7">
        <v>8</v>
      </c>
      <c r="E36" s="7">
        <v>1</v>
      </c>
      <c r="F36" s="7"/>
      <c r="G36" s="7"/>
      <c r="H36" s="7"/>
      <c r="I36" s="32"/>
      <c r="J36" s="35">
        <f t="shared" si="0"/>
        <v>140</v>
      </c>
      <c r="K36" s="21">
        <v>3</v>
      </c>
      <c r="L36" s="27">
        <v>2</v>
      </c>
      <c r="M36" s="27">
        <v>3</v>
      </c>
      <c r="N36" s="27">
        <v>5</v>
      </c>
      <c r="O36" s="27">
        <v>2</v>
      </c>
      <c r="P36" s="27"/>
      <c r="Q36" s="27"/>
      <c r="R36" s="27"/>
      <c r="S36" s="27"/>
      <c r="T36" s="27"/>
      <c r="U36" s="39"/>
      <c r="V36" s="46">
        <f t="shared" si="1"/>
        <v>119</v>
      </c>
      <c r="W36" s="44">
        <v>42</v>
      </c>
      <c r="X36" s="142">
        <v>18.95</v>
      </c>
      <c r="Y36" s="136">
        <f t="shared" si="2"/>
        <v>23.05</v>
      </c>
      <c r="Z36" s="139">
        <f t="shared" si="3"/>
        <v>282.05</v>
      </c>
      <c r="AA36" s="14">
        <f>RANK(Z36,$Z$16:$Z$60)</f>
        <v>21</v>
      </c>
    </row>
    <row r="37" spans="1:27" ht="15" customHeight="1" thickBot="1">
      <c r="A37" s="28" t="s">
        <v>83</v>
      </c>
      <c r="B37" s="28" t="s">
        <v>63</v>
      </c>
      <c r="C37" s="30">
        <v>9</v>
      </c>
      <c r="D37" s="7">
        <v>6</v>
      </c>
      <c r="E37" s="7"/>
      <c r="F37" s="7"/>
      <c r="G37" s="7"/>
      <c r="H37" s="7"/>
      <c r="I37" s="32"/>
      <c r="J37" s="35">
        <f t="shared" si="0"/>
        <v>144</v>
      </c>
      <c r="K37" s="21">
        <v>3</v>
      </c>
      <c r="L37" s="27">
        <v>4</v>
      </c>
      <c r="M37" s="27">
        <v>4</v>
      </c>
      <c r="N37" s="27">
        <v>3</v>
      </c>
      <c r="O37" s="27"/>
      <c r="P37" s="27"/>
      <c r="Q37" s="27">
        <v>1</v>
      </c>
      <c r="R37" s="27"/>
      <c r="S37" s="27"/>
      <c r="T37" s="27"/>
      <c r="U37" s="39"/>
      <c r="V37" s="46">
        <f t="shared" si="1"/>
        <v>123</v>
      </c>
      <c r="W37" s="44">
        <v>35</v>
      </c>
      <c r="X37" s="142">
        <v>23.6</v>
      </c>
      <c r="Y37" s="136">
        <f t="shared" si="2"/>
        <v>11.399999999999999</v>
      </c>
      <c r="Z37" s="139">
        <f t="shared" si="3"/>
        <v>278.4</v>
      </c>
      <c r="AA37" s="14">
        <f>RANK(Z37,$Z$16:$Z$60)</f>
        <v>22</v>
      </c>
    </row>
    <row r="38" spans="1:27" ht="15" customHeight="1" thickBot="1">
      <c r="A38" s="28" t="s">
        <v>72</v>
      </c>
      <c r="B38" s="28" t="s">
        <v>28</v>
      </c>
      <c r="C38" s="30">
        <v>4</v>
      </c>
      <c r="D38" s="7">
        <v>7</v>
      </c>
      <c r="E38" s="7">
        <v>4</v>
      </c>
      <c r="F38" s="7"/>
      <c r="G38" s="7"/>
      <c r="H38" s="7"/>
      <c r="I38" s="32"/>
      <c r="J38" s="35">
        <f t="shared" si="0"/>
        <v>135</v>
      </c>
      <c r="K38" s="21"/>
      <c r="L38" s="27">
        <v>4</v>
      </c>
      <c r="M38" s="27">
        <v>6</v>
      </c>
      <c r="N38" s="27">
        <v>2</v>
      </c>
      <c r="O38" s="27">
        <v>3</v>
      </c>
      <c r="P38" s="27"/>
      <c r="Q38" s="27"/>
      <c r="R38" s="27"/>
      <c r="S38" s="27"/>
      <c r="T38" s="27"/>
      <c r="U38" s="39"/>
      <c r="V38" s="46">
        <f t="shared" si="1"/>
        <v>116</v>
      </c>
      <c r="W38" s="44">
        <v>42</v>
      </c>
      <c r="X38" s="142">
        <v>14.78</v>
      </c>
      <c r="Y38" s="136">
        <f t="shared" si="2"/>
        <v>27.22</v>
      </c>
      <c r="Z38" s="139">
        <f t="shared" si="3"/>
        <v>278.22</v>
      </c>
      <c r="AA38" s="14">
        <f>RANK(Z38,$Z$16:$Z$60)</f>
        <v>23</v>
      </c>
    </row>
    <row r="39" spans="1:27" ht="15" customHeight="1" thickBot="1">
      <c r="A39" s="28" t="s">
        <v>87</v>
      </c>
      <c r="B39" s="28" t="s">
        <v>28</v>
      </c>
      <c r="C39" s="30">
        <v>4</v>
      </c>
      <c r="D39" s="7">
        <v>8</v>
      </c>
      <c r="E39" s="7">
        <v>2</v>
      </c>
      <c r="F39" s="7">
        <v>1</v>
      </c>
      <c r="G39" s="7"/>
      <c r="H39" s="7"/>
      <c r="I39" s="32"/>
      <c r="J39" s="35">
        <f t="shared" si="0"/>
        <v>135</v>
      </c>
      <c r="K39" s="21">
        <v>3</v>
      </c>
      <c r="L39" s="27"/>
      <c r="M39" s="27">
        <v>9</v>
      </c>
      <c r="N39" s="27">
        <v>3</v>
      </c>
      <c r="O39" s="27"/>
      <c r="P39" s="27"/>
      <c r="Q39" s="27"/>
      <c r="R39" s="27"/>
      <c r="S39" s="27"/>
      <c r="T39" s="27"/>
      <c r="U39" s="39"/>
      <c r="V39" s="46">
        <f t="shared" si="1"/>
        <v>123</v>
      </c>
      <c r="W39" s="44">
        <v>37</v>
      </c>
      <c r="X39" s="142">
        <v>19.28</v>
      </c>
      <c r="Y39" s="136">
        <f t="shared" si="2"/>
        <v>17.72</v>
      </c>
      <c r="Z39" s="139">
        <f t="shared" si="3"/>
        <v>275.72</v>
      </c>
      <c r="AA39" s="14">
        <f>RANK(Z39,$Z$16:$Z$60)</f>
        <v>24</v>
      </c>
    </row>
    <row r="40" spans="1:27" ht="15" customHeight="1" thickBot="1">
      <c r="A40" s="28" t="s">
        <v>90</v>
      </c>
      <c r="B40" s="28" t="s">
        <v>28</v>
      </c>
      <c r="C40" s="30">
        <v>10</v>
      </c>
      <c r="D40" s="7">
        <v>5</v>
      </c>
      <c r="E40" s="7"/>
      <c r="F40" s="7"/>
      <c r="G40" s="7"/>
      <c r="H40" s="7"/>
      <c r="I40" s="32"/>
      <c r="J40" s="35">
        <f t="shared" si="0"/>
        <v>145</v>
      </c>
      <c r="K40" s="21">
        <v>3</v>
      </c>
      <c r="L40" s="27">
        <v>5</v>
      </c>
      <c r="M40" s="27">
        <v>4</v>
      </c>
      <c r="N40" s="27">
        <v>2</v>
      </c>
      <c r="O40" s="27"/>
      <c r="P40" s="27">
        <v>1</v>
      </c>
      <c r="Q40" s="27"/>
      <c r="R40" s="27"/>
      <c r="S40" s="27"/>
      <c r="T40" s="27"/>
      <c r="U40" s="39"/>
      <c r="V40" s="46">
        <f t="shared" si="1"/>
        <v>126</v>
      </c>
      <c r="W40" s="44">
        <v>20</v>
      </c>
      <c r="X40" s="142">
        <v>20.27</v>
      </c>
      <c r="Y40" s="136">
        <v>0</v>
      </c>
      <c r="Z40" s="139">
        <f t="shared" si="3"/>
        <v>271</v>
      </c>
      <c r="AA40" s="14">
        <f>RANK(Z40,$Z$16:$Z$60)</f>
        <v>25</v>
      </c>
    </row>
    <row r="41" spans="1:27" ht="15" customHeight="1" thickBot="1">
      <c r="A41" s="28" t="s">
        <v>85</v>
      </c>
      <c r="B41" s="28" t="s">
        <v>29</v>
      </c>
      <c r="C41" s="30">
        <v>11</v>
      </c>
      <c r="D41" s="7">
        <v>4</v>
      </c>
      <c r="E41" s="7"/>
      <c r="F41" s="7"/>
      <c r="G41" s="7"/>
      <c r="H41" s="7"/>
      <c r="I41" s="32"/>
      <c r="J41" s="35">
        <f t="shared" si="0"/>
        <v>146</v>
      </c>
      <c r="K41" s="21">
        <v>3</v>
      </c>
      <c r="L41" s="27">
        <v>5</v>
      </c>
      <c r="M41" s="27">
        <v>3</v>
      </c>
      <c r="N41" s="27">
        <v>1</v>
      </c>
      <c r="O41" s="27">
        <v>2</v>
      </c>
      <c r="P41" s="27">
        <v>1</v>
      </c>
      <c r="Q41" s="27"/>
      <c r="R41" s="27"/>
      <c r="S41" s="27"/>
      <c r="T41" s="27"/>
      <c r="U41" s="39"/>
      <c r="V41" s="46">
        <f t="shared" si="1"/>
        <v>123</v>
      </c>
      <c r="W41" s="44">
        <v>20</v>
      </c>
      <c r="X41" s="142">
        <v>19.62</v>
      </c>
      <c r="Y41" s="136">
        <f aca="true" t="shared" si="4" ref="Y41:Y47">SUM(W41-X41)</f>
        <v>0.379999999999999</v>
      </c>
      <c r="Z41" s="139">
        <f t="shared" si="3"/>
        <v>269.38</v>
      </c>
      <c r="AA41" s="14">
        <f>RANK(Z41,$Z$16:$Z$60)</f>
        <v>26</v>
      </c>
    </row>
    <row r="42" spans="1:27" ht="15" customHeight="1" thickBot="1">
      <c r="A42" s="65" t="s">
        <v>94</v>
      </c>
      <c r="B42" s="28" t="s">
        <v>63</v>
      </c>
      <c r="C42" s="30">
        <v>2</v>
      </c>
      <c r="D42" s="7">
        <v>8</v>
      </c>
      <c r="E42" s="7">
        <v>3</v>
      </c>
      <c r="F42" s="7">
        <v>1</v>
      </c>
      <c r="G42" s="7">
        <v>1</v>
      </c>
      <c r="H42" s="7"/>
      <c r="I42" s="32"/>
      <c r="J42" s="35">
        <f t="shared" si="0"/>
        <v>129</v>
      </c>
      <c r="K42" s="21"/>
      <c r="L42" s="27">
        <v>1</v>
      </c>
      <c r="M42" s="27">
        <v>4</v>
      </c>
      <c r="N42" s="27">
        <v>1</v>
      </c>
      <c r="O42" s="27">
        <v>5</v>
      </c>
      <c r="P42" s="27">
        <v>2</v>
      </c>
      <c r="Q42" s="27">
        <v>1</v>
      </c>
      <c r="R42" s="27">
        <v>1</v>
      </c>
      <c r="S42" s="27"/>
      <c r="T42" s="27"/>
      <c r="U42" s="39"/>
      <c r="V42" s="46">
        <f t="shared" si="1"/>
        <v>95</v>
      </c>
      <c r="W42" s="44">
        <v>69</v>
      </c>
      <c r="X42" s="142">
        <v>24.12</v>
      </c>
      <c r="Y42" s="136">
        <f t="shared" si="4"/>
        <v>44.879999999999995</v>
      </c>
      <c r="Z42" s="139">
        <f t="shared" si="3"/>
        <v>268.88</v>
      </c>
      <c r="AA42" s="14">
        <f>RANK(Z42,$Z$16:$Z$60)</f>
        <v>27</v>
      </c>
    </row>
    <row r="43" spans="1:27" ht="15" customHeight="1" thickBot="1">
      <c r="A43" s="28" t="s">
        <v>88</v>
      </c>
      <c r="B43" s="28" t="s">
        <v>28</v>
      </c>
      <c r="C43" s="30">
        <v>1</v>
      </c>
      <c r="D43" s="7">
        <v>7</v>
      </c>
      <c r="E43" s="7">
        <v>5</v>
      </c>
      <c r="F43" s="7">
        <v>2</v>
      </c>
      <c r="G43" s="7"/>
      <c r="H43" s="7"/>
      <c r="I43" s="32"/>
      <c r="J43" s="35">
        <f t="shared" si="0"/>
        <v>127</v>
      </c>
      <c r="K43" s="21">
        <v>5</v>
      </c>
      <c r="L43" s="27">
        <v>1</v>
      </c>
      <c r="M43" s="27">
        <v>5</v>
      </c>
      <c r="N43" s="27">
        <v>2</v>
      </c>
      <c r="O43" s="27">
        <v>1</v>
      </c>
      <c r="P43" s="27">
        <v>1</v>
      </c>
      <c r="Q43" s="27"/>
      <c r="R43" s="27"/>
      <c r="S43" s="27"/>
      <c r="T43" s="27"/>
      <c r="U43" s="39"/>
      <c r="V43" s="46">
        <f t="shared" si="1"/>
        <v>124</v>
      </c>
      <c r="W43" s="44">
        <v>35</v>
      </c>
      <c r="X43" s="142">
        <v>17.43</v>
      </c>
      <c r="Y43" s="136">
        <f t="shared" si="4"/>
        <v>17.57</v>
      </c>
      <c r="Z43" s="139">
        <f t="shared" si="3"/>
        <v>268.57</v>
      </c>
      <c r="AA43" s="14">
        <f>RANK(Z43,$Z$16:$Z$60)</f>
        <v>28</v>
      </c>
    </row>
    <row r="44" spans="1:27" ht="15" customHeight="1" thickBot="1">
      <c r="A44" s="28" t="s">
        <v>77</v>
      </c>
      <c r="B44" s="28" t="s">
        <v>53</v>
      </c>
      <c r="C44" s="30">
        <v>8</v>
      </c>
      <c r="D44" s="7">
        <v>5</v>
      </c>
      <c r="E44" s="7">
        <v>2</v>
      </c>
      <c r="F44" s="7"/>
      <c r="G44" s="7"/>
      <c r="H44" s="7"/>
      <c r="I44" s="32"/>
      <c r="J44" s="35">
        <f t="shared" si="0"/>
        <v>141</v>
      </c>
      <c r="K44" s="21">
        <v>2</v>
      </c>
      <c r="L44" s="27">
        <v>1</v>
      </c>
      <c r="M44" s="27">
        <v>4</v>
      </c>
      <c r="N44" s="27">
        <v>1</v>
      </c>
      <c r="O44" s="27"/>
      <c r="P44" s="27">
        <v>2</v>
      </c>
      <c r="Q44" s="27">
        <v>3</v>
      </c>
      <c r="R44" s="27">
        <v>1</v>
      </c>
      <c r="S44" s="27"/>
      <c r="T44" s="27">
        <v>1</v>
      </c>
      <c r="U44" s="39"/>
      <c r="V44" s="46">
        <f t="shared" si="1"/>
        <v>94</v>
      </c>
      <c r="W44" s="44">
        <v>46</v>
      </c>
      <c r="X44" s="142">
        <v>15.66</v>
      </c>
      <c r="Y44" s="136">
        <f t="shared" si="4"/>
        <v>30.34</v>
      </c>
      <c r="Z44" s="139">
        <f t="shared" si="3"/>
        <v>265.34</v>
      </c>
      <c r="AA44" s="14">
        <f>RANK(Z44,$Z$16:$Z$60)</f>
        <v>29</v>
      </c>
    </row>
    <row r="45" spans="1:27" ht="15" customHeight="1" thickBot="1">
      <c r="A45" s="28" t="s">
        <v>49</v>
      </c>
      <c r="B45" s="28" t="s">
        <v>28</v>
      </c>
      <c r="C45" s="30">
        <v>4</v>
      </c>
      <c r="D45" s="7">
        <v>7</v>
      </c>
      <c r="E45" s="7">
        <v>3</v>
      </c>
      <c r="F45" s="7">
        <v>1</v>
      </c>
      <c r="G45" s="7"/>
      <c r="H45" s="7"/>
      <c r="I45" s="32"/>
      <c r="J45" s="35">
        <f t="shared" si="0"/>
        <v>134</v>
      </c>
      <c r="K45" s="21">
        <v>3</v>
      </c>
      <c r="L45" s="27">
        <v>1</v>
      </c>
      <c r="M45" s="27">
        <v>1</v>
      </c>
      <c r="N45" s="27">
        <v>4</v>
      </c>
      <c r="O45" s="27">
        <v>2</v>
      </c>
      <c r="P45" s="27">
        <v>1</v>
      </c>
      <c r="Q45" s="27">
        <v>2</v>
      </c>
      <c r="R45" s="27"/>
      <c r="S45" s="27">
        <v>1</v>
      </c>
      <c r="T45" s="27"/>
      <c r="U45" s="39"/>
      <c r="V45" s="46">
        <f t="shared" si="1"/>
        <v>103</v>
      </c>
      <c r="W45" s="44">
        <v>43</v>
      </c>
      <c r="X45" s="142">
        <v>15.57</v>
      </c>
      <c r="Y45" s="136">
        <f t="shared" si="4"/>
        <v>27.43</v>
      </c>
      <c r="Z45" s="139">
        <f t="shared" si="3"/>
        <v>264.43</v>
      </c>
      <c r="AA45" s="14">
        <f>RANK(Z45,$Z$16:$Z$60)</f>
        <v>30</v>
      </c>
    </row>
    <row r="46" spans="1:27" ht="15" customHeight="1" thickBot="1">
      <c r="A46" s="65" t="s">
        <v>92</v>
      </c>
      <c r="B46" s="65" t="s">
        <v>29</v>
      </c>
      <c r="C46" s="30">
        <v>3</v>
      </c>
      <c r="D46" s="7">
        <v>8</v>
      </c>
      <c r="E46" s="7">
        <v>3</v>
      </c>
      <c r="F46" s="7">
        <v>1</v>
      </c>
      <c r="G46" s="7"/>
      <c r="H46" s="7"/>
      <c r="I46" s="32"/>
      <c r="J46" s="35">
        <f t="shared" si="0"/>
        <v>133</v>
      </c>
      <c r="K46" s="21">
        <v>3</v>
      </c>
      <c r="L46" s="27">
        <v>4</v>
      </c>
      <c r="M46" s="27">
        <v>3</v>
      </c>
      <c r="N46" s="27">
        <v>3</v>
      </c>
      <c r="O46" s="27"/>
      <c r="P46" s="27">
        <v>1</v>
      </c>
      <c r="Q46" s="27"/>
      <c r="R46" s="27">
        <v>1</v>
      </c>
      <c r="S46" s="27"/>
      <c r="T46" s="27"/>
      <c r="U46" s="39"/>
      <c r="V46" s="46">
        <f t="shared" si="1"/>
        <v>119</v>
      </c>
      <c r="W46" s="44">
        <v>27</v>
      </c>
      <c r="X46" s="142">
        <v>17.19</v>
      </c>
      <c r="Y46" s="136">
        <f t="shared" si="4"/>
        <v>9.809999999999999</v>
      </c>
      <c r="Z46" s="139">
        <f t="shared" si="3"/>
        <v>261.81</v>
      </c>
      <c r="AA46" s="14">
        <f>RANK(Z46,$Z$16:$Z$60)</f>
        <v>31</v>
      </c>
    </row>
    <row r="47" spans="1:27" ht="15" customHeight="1" thickBot="1">
      <c r="A47" s="28" t="s">
        <v>75</v>
      </c>
      <c r="B47" s="28" t="s">
        <v>29</v>
      </c>
      <c r="C47" s="30">
        <v>4</v>
      </c>
      <c r="D47" s="7">
        <v>9</v>
      </c>
      <c r="E47" s="7">
        <v>1</v>
      </c>
      <c r="F47" s="7">
        <v>1</v>
      </c>
      <c r="G47" s="7"/>
      <c r="H47" s="7"/>
      <c r="I47" s="32"/>
      <c r="J47" s="35">
        <f t="shared" si="0"/>
        <v>136</v>
      </c>
      <c r="K47" s="21">
        <v>1</v>
      </c>
      <c r="L47" s="27"/>
      <c r="M47" s="27">
        <v>6</v>
      </c>
      <c r="N47" s="27">
        <v>3</v>
      </c>
      <c r="O47" s="27">
        <v>4</v>
      </c>
      <c r="P47" s="27"/>
      <c r="Q47" s="27">
        <v>1</v>
      </c>
      <c r="R47" s="27"/>
      <c r="S47" s="27"/>
      <c r="T47" s="27"/>
      <c r="U47" s="39"/>
      <c r="V47" s="46">
        <f t="shared" si="1"/>
        <v>107</v>
      </c>
      <c r="W47" s="44">
        <v>39</v>
      </c>
      <c r="X47" s="142">
        <v>20.63</v>
      </c>
      <c r="Y47" s="136">
        <f t="shared" si="4"/>
        <v>18.37</v>
      </c>
      <c r="Z47" s="139">
        <f t="shared" si="3"/>
        <v>261.37</v>
      </c>
      <c r="AA47" s="14">
        <f>RANK(Z47,$Z$16:$Z$60)</f>
        <v>32</v>
      </c>
    </row>
    <row r="48" spans="1:27" ht="15" customHeight="1" thickBot="1">
      <c r="A48" s="65" t="s">
        <v>95</v>
      </c>
      <c r="B48" s="65" t="s">
        <v>28</v>
      </c>
      <c r="C48" s="30">
        <v>5</v>
      </c>
      <c r="D48" s="7">
        <v>7</v>
      </c>
      <c r="E48" s="7">
        <v>3</v>
      </c>
      <c r="F48" s="7"/>
      <c r="G48" s="7"/>
      <c r="H48" s="7"/>
      <c r="I48" s="32"/>
      <c r="J48" s="35">
        <f aca="true" t="shared" si="5" ref="J48:J60">C48*10+D48*9+E48*8+F48*7+G48*6+H48*5</f>
        <v>137</v>
      </c>
      <c r="K48" s="21">
        <v>2</v>
      </c>
      <c r="L48" s="27">
        <v>2</v>
      </c>
      <c r="M48" s="27">
        <v>7</v>
      </c>
      <c r="N48" s="27">
        <v>2</v>
      </c>
      <c r="O48" s="27"/>
      <c r="P48" s="27">
        <v>1</v>
      </c>
      <c r="Q48" s="27">
        <v>1</v>
      </c>
      <c r="R48" s="27"/>
      <c r="S48" s="27"/>
      <c r="T48" s="27"/>
      <c r="U48" s="39"/>
      <c r="V48" s="46">
        <f aca="true" t="shared" si="6" ref="V48:V60">K48*10+L48*9+M48*8+N48*7+O48*6+P48*5+Q48*4+R48*3+S48*3+T48*1</f>
        <v>117</v>
      </c>
      <c r="W48" s="44">
        <v>16</v>
      </c>
      <c r="X48" s="142">
        <v>21.52</v>
      </c>
      <c r="Y48" s="136">
        <v>0</v>
      </c>
      <c r="Z48" s="139">
        <f aca="true" t="shared" si="7" ref="Z48:Z60">SUM(J48+V48+Y48)</f>
        <v>254</v>
      </c>
      <c r="AA48" s="14">
        <f>RANK(Z48,$Z$16:$Z$60)</f>
        <v>33</v>
      </c>
    </row>
    <row r="49" spans="1:27" ht="15" customHeight="1" thickBot="1">
      <c r="A49" s="65" t="s">
        <v>93</v>
      </c>
      <c r="B49" s="28" t="s">
        <v>63</v>
      </c>
      <c r="C49" s="30">
        <v>5</v>
      </c>
      <c r="D49" s="7">
        <v>4</v>
      </c>
      <c r="E49" s="7">
        <v>3</v>
      </c>
      <c r="F49" s="7">
        <v>2</v>
      </c>
      <c r="G49" s="7"/>
      <c r="H49" s="7"/>
      <c r="I49" s="32">
        <v>1</v>
      </c>
      <c r="J49" s="35">
        <f t="shared" si="5"/>
        <v>124</v>
      </c>
      <c r="K49" s="21">
        <v>1</v>
      </c>
      <c r="L49" s="27">
        <v>2</v>
      </c>
      <c r="M49" s="27">
        <v>4</v>
      </c>
      <c r="N49" s="27">
        <v>1</v>
      </c>
      <c r="O49" s="27">
        <v>3</v>
      </c>
      <c r="P49" s="27">
        <v>1</v>
      </c>
      <c r="Q49" s="27"/>
      <c r="R49" s="27"/>
      <c r="S49" s="27">
        <v>1</v>
      </c>
      <c r="T49" s="27">
        <v>2</v>
      </c>
      <c r="U49" s="39"/>
      <c r="V49" s="46">
        <f t="shared" si="6"/>
        <v>95</v>
      </c>
      <c r="W49" s="44">
        <v>58</v>
      </c>
      <c r="X49" s="142">
        <v>25.08</v>
      </c>
      <c r="Y49" s="136">
        <f>SUM(W49-X49)</f>
        <v>32.92</v>
      </c>
      <c r="Z49" s="139">
        <f t="shared" si="7"/>
        <v>251.92000000000002</v>
      </c>
      <c r="AA49" s="14">
        <f>RANK(Z49,$Z$16:$Z$60)</f>
        <v>34</v>
      </c>
    </row>
    <row r="50" spans="1:27" ht="15" customHeight="1" thickBot="1">
      <c r="A50" s="64" t="s">
        <v>48</v>
      </c>
      <c r="B50" s="28" t="s">
        <v>28</v>
      </c>
      <c r="C50" s="148">
        <v>1</v>
      </c>
      <c r="D50" s="149">
        <v>2</v>
      </c>
      <c r="E50" s="149">
        <v>8</v>
      </c>
      <c r="F50" s="149">
        <v>2</v>
      </c>
      <c r="G50" s="149">
        <v>1</v>
      </c>
      <c r="H50" s="149">
        <v>1</v>
      </c>
      <c r="I50" s="66"/>
      <c r="J50" s="35">
        <f t="shared" si="5"/>
        <v>117</v>
      </c>
      <c r="K50" s="146">
        <v>3</v>
      </c>
      <c r="L50" s="145">
        <v>3</v>
      </c>
      <c r="M50" s="145">
        <v>3</v>
      </c>
      <c r="N50" s="145">
        <v>4</v>
      </c>
      <c r="O50" s="145">
        <v>1</v>
      </c>
      <c r="P50" s="145">
        <v>1</v>
      </c>
      <c r="Q50" s="145"/>
      <c r="R50" s="67"/>
      <c r="S50" s="67"/>
      <c r="T50" s="67"/>
      <c r="U50" s="68"/>
      <c r="V50" s="46">
        <f t="shared" si="6"/>
        <v>120</v>
      </c>
      <c r="W50" s="148">
        <v>33</v>
      </c>
      <c r="X50" s="150">
        <v>22.19</v>
      </c>
      <c r="Y50" s="136">
        <f>SUM(W50-X50)</f>
        <v>10.809999999999999</v>
      </c>
      <c r="Z50" s="139">
        <f t="shared" si="7"/>
        <v>247.81</v>
      </c>
      <c r="AA50" s="14">
        <f>RANK(Z50,$Z$16:$Z$60)</f>
        <v>35</v>
      </c>
    </row>
    <row r="51" spans="1:27" ht="15" customHeight="1" thickBot="1">
      <c r="A51" s="28" t="s">
        <v>89</v>
      </c>
      <c r="B51" s="28" t="s">
        <v>60</v>
      </c>
      <c r="C51" s="30">
        <v>1</v>
      </c>
      <c r="D51" s="7">
        <v>4</v>
      </c>
      <c r="E51" s="7">
        <v>5</v>
      </c>
      <c r="F51" s="7">
        <v>2</v>
      </c>
      <c r="G51" s="7">
        <v>2</v>
      </c>
      <c r="H51" s="7"/>
      <c r="I51" s="32">
        <v>1</v>
      </c>
      <c r="J51" s="35">
        <f t="shared" si="5"/>
        <v>112</v>
      </c>
      <c r="K51" s="146">
        <v>2</v>
      </c>
      <c r="L51" s="145">
        <v>2</v>
      </c>
      <c r="M51" s="145">
        <v>1</v>
      </c>
      <c r="N51" s="145">
        <v>2</v>
      </c>
      <c r="O51" s="145">
        <v>2</v>
      </c>
      <c r="P51" s="145">
        <v>1</v>
      </c>
      <c r="Q51" s="145"/>
      <c r="R51" s="27">
        <v>4</v>
      </c>
      <c r="S51" s="27"/>
      <c r="T51" s="27"/>
      <c r="U51" s="39">
        <v>1</v>
      </c>
      <c r="V51" s="46">
        <f t="shared" si="6"/>
        <v>89</v>
      </c>
      <c r="W51" s="44">
        <v>55</v>
      </c>
      <c r="X51" s="142">
        <v>10.96</v>
      </c>
      <c r="Y51" s="136">
        <f>SUM(W51-X51)</f>
        <v>44.04</v>
      </c>
      <c r="Z51" s="139">
        <f t="shared" si="7"/>
        <v>245.04</v>
      </c>
      <c r="AA51" s="14">
        <f>RANK(Z51,$Z$16:$Z$60)</f>
        <v>36</v>
      </c>
    </row>
    <row r="52" spans="1:27" ht="15" customHeight="1" thickBot="1">
      <c r="A52" s="28" t="s">
        <v>64</v>
      </c>
      <c r="B52" s="28" t="s">
        <v>63</v>
      </c>
      <c r="C52" s="30">
        <v>1</v>
      </c>
      <c r="D52" s="7">
        <v>5</v>
      </c>
      <c r="E52" s="7">
        <v>6</v>
      </c>
      <c r="F52" s="7">
        <v>3</v>
      </c>
      <c r="G52" s="7"/>
      <c r="H52" s="7"/>
      <c r="I52" s="32"/>
      <c r="J52" s="35">
        <f t="shared" si="5"/>
        <v>124</v>
      </c>
      <c r="K52" s="21">
        <v>3</v>
      </c>
      <c r="L52" s="27">
        <v>1</v>
      </c>
      <c r="M52" s="27">
        <v>2</v>
      </c>
      <c r="N52" s="27">
        <v>4</v>
      </c>
      <c r="O52" s="27">
        <v>1</v>
      </c>
      <c r="P52" s="27">
        <v>1</v>
      </c>
      <c r="Q52" s="27">
        <v>3</v>
      </c>
      <c r="R52" s="27"/>
      <c r="S52" s="27"/>
      <c r="T52" s="27"/>
      <c r="U52" s="39"/>
      <c r="V52" s="46">
        <f t="shared" si="6"/>
        <v>106</v>
      </c>
      <c r="W52" s="44">
        <v>34</v>
      </c>
      <c r="X52" s="142">
        <v>25.26</v>
      </c>
      <c r="Y52" s="136">
        <f>SUM(W52-X52)</f>
        <v>8.739999999999998</v>
      </c>
      <c r="Z52" s="139">
        <f t="shared" si="7"/>
        <v>238.74</v>
      </c>
      <c r="AA52" s="14">
        <f>RANK(Z52,$Z$16:$Z$60)</f>
        <v>37</v>
      </c>
    </row>
    <row r="53" spans="1:27" ht="15" customHeight="1" thickBot="1">
      <c r="A53" s="28" t="s">
        <v>70</v>
      </c>
      <c r="B53" s="28" t="s">
        <v>60</v>
      </c>
      <c r="C53" s="30">
        <v>3</v>
      </c>
      <c r="D53" s="7">
        <v>5</v>
      </c>
      <c r="E53" s="7">
        <v>5</v>
      </c>
      <c r="F53" s="7">
        <v>2</v>
      </c>
      <c r="G53" s="7"/>
      <c r="H53" s="7"/>
      <c r="I53" s="32"/>
      <c r="J53" s="35">
        <f t="shared" si="5"/>
        <v>129</v>
      </c>
      <c r="K53" s="21">
        <v>2</v>
      </c>
      <c r="L53" s="27"/>
      <c r="M53" s="27">
        <v>5</v>
      </c>
      <c r="N53" s="27">
        <v>4</v>
      </c>
      <c r="O53" s="27">
        <v>2</v>
      </c>
      <c r="P53" s="27">
        <v>1</v>
      </c>
      <c r="Q53" s="27"/>
      <c r="R53" s="27"/>
      <c r="S53" s="27"/>
      <c r="T53" s="27"/>
      <c r="U53" s="39">
        <v>1</v>
      </c>
      <c r="V53" s="46">
        <f t="shared" si="6"/>
        <v>105</v>
      </c>
      <c r="W53" s="44">
        <v>14</v>
      </c>
      <c r="X53" s="142">
        <v>19.01</v>
      </c>
      <c r="Y53" s="136">
        <v>0</v>
      </c>
      <c r="Z53" s="139">
        <f t="shared" si="7"/>
        <v>234</v>
      </c>
      <c r="AA53" s="14">
        <f>RANK(Z53,$Z$16:$Z$60)</f>
        <v>38</v>
      </c>
    </row>
    <row r="54" spans="1:27" ht="15" customHeight="1" thickBot="1">
      <c r="A54" s="29" t="s">
        <v>81</v>
      </c>
      <c r="B54" s="29" t="s">
        <v>67</v>
      </c>
      <c r="C54" s="31">
        <v>1</v>
      </c>
      <c r="D54" s="25">
        <v>7</v>
      </c>
      <c r="E54" s="25">
        <v>2</v>
      </c>
      <c r="F54" s="25">
        <v>3</v>
      </c>
      <c r="G54" s="25">
        <v>1</v>
      </c>
      <c r="H54" s="25"/>
      <c r="I54" s="33">
        <v>1</v>
      </c>
      <c r="J54" s="36">
        <f t="shared" si="5"/>
        <v>116</v>
      </c>
      <c r="K54" s="26">
        <v>1</v>
      </c>
      <c r="L54" s="27">
        <v>4</v>
      </c>
      <c r="M54" s="27">
        <v>2</v>
      </c>
      <c r="N54" s="27">
        <v>2</v>
      </c>
      <c r="O54" s="27">
        <v>3</v>
      </c>
      <c r="P54" s="27">
        <v>1</v>
      </c>
      <c r="Q54" s="27"/>
      <c r="R54" s="27">
        <v>1</v>
      </c>
      <c r="S54" s="27">
        <v>1</v>
      </c>
      <c r="T54" s="27"/>
      <c r="U54" s="40"/>
      <c r="V54" s="47">
        <f t="shared" si="6"/>
        <v>105</v>
      </c>
      <c r="W54" s="45">
        <v>32</v>
      </c>
      <c r="X54" s="143">
        <v>22.2</v>
      </c>
      <c r="Y54" s="137">
        <f aca="true" t="shared" si="8" ref="Y54:Y60">SUM(W54-X54)</f>
        <v>9.8</v>
      </c>
      <c r="Z54" s="140">
        <f t="shared" si="7"/>
        <v>230.8</v>
      </c>
      <c r="AA54" s="14">
        <f>RANK(Z54,$Z$16:$Z$60)</f>
        <v>39</v>
      </c>
    </row>
    <row r="55" spans="1:27" ht="15" customHeight="1" thickBot="1">
      <c r="A55" s="28" t="s">
        <v>57</v>
      </c>
      <c r="B55" s="28" t="s">
        <v>28</v>
      </c>
      <c r="C55" s="148">
        <v>1</v>
      </c>
      <c r="D55" s="149">
        <v>2</v>
      </c>
      <c r="E55" s="149">
        <v>4</v>
      </c>
      <c r="F55" s="149">
        <v>4</v>
      </c>
      <c r="G55" s="149">
        <v>2</v>
      </c>
      <c r="H55" s="149"/>
      <c r="I55" s="151">
        <v>2</v>
      </c>
      <c r="J55" s="37">
        <f t="shared" si="5"/>
        <v>100</v>
      </c>
      <c r="K55" s="152">
        <v>2</v>
      </c>
      <c r="L55" s="145">
        <v>4</v>
      </c>
      <c r="M55" s="145">
        <v>1</v>
      </c>
      <c r="N55" s="145">
        <v>2</v>
      </c>
      <c r="O55" s="145">
        <v>2</v>
      </c>
      <c r="P55" s="145"/>
      <c r="Q55" s="145">
        <v>2</v>
      </c>
      <c r="R55" s="145"/>
      <c r="S55" s="145"/>
      <c r="T55" s="145">
        <v>2</v>
      </c>
      <c r="U55" s="79"/>
      <c r="V55" s="48">
        <f t="shared" si="6"/>
        <v>100</v>
      </c>
      <c r="W55" s="148">
        <v>44</v>
      </c>
      <c r="X55" s="150">
        <v>20.07</v>
      </c>
      <c r="Y55" s="136">
        <f t="shared" si="8"/>
        <v>23.93</v>
      </c>
      <c r="Z55" s="139">
        <f t="shared" si="7"/>
        <v>223.93</v>
      </c>
      <c r="AA55" s="14">
        <f>RANK(Z55,$Z$16:$Z$60)</f>
        <v>40</v>
      </c>
    </row>
    <row r="56" spans="1:27" ht="15" customHeight="1" thickBot="1">
      <c r="A56" s="28" t="s">
        <v>78</v>
      </c>
      <c r="B56" s="28" t="s">
        <v>53</v>
      </c>
      <c r="C56" s="30">
        <v>1</v>
      </c>
      <c r="D56" s="7">
        <v>2</v>
      </c>
      <c r="E56" s="7">
        <v>3</v>
      </c>
      <c r="F56" s="7">
        <v>4</v>
      </c>
      <c r="G56" s="7">
        <v>3</v>
      </c>
      <c r="H56" s="7"/>
      <c r="I56" s="32">
        <v>2</v>
      </c>
      <c r="J56" s="37">
        <f t="shared" si="5"/>
        <v>98</v>
      </c>
      <c r="K56" s="41">
        <v>1</v>
      </c>
      <c r="L56" s="27">
        <v>3</v>
      </c>
      <c r="M56" s="27">
        <v>1</v>
      </c>
      <c r="N56" s="27">
        <v>2</v>
      </c>
      <c r="O56" s="27">
        <v>3</v>
      </c>
      <c r="P56" s="27">
        <v>1</v>
      </c>
      <c r="Q56" s="27">
        <v>2</v>
      </c>
      <c r="R56" s="27">
        <v>1</v>
      </c>
      <c r="S56" s="27"/>
      <c r="T56" s="27"/>
      <c r="U56" s="42">
        <v>1</v>
      </c>
      <c r="V56" s="48">
        <f t="shared" si="6"/>
        <v>93</v>
      </c>
      <c r="W56" s="44">
        <v>24</v>
      </c>
      <c r="X56" s="142">
        <v>20</v>
      </c>
      <c r="Y56" s="136">
        <f t="shared" si="8"/>
        <v>4</v>
      </c>
      <c r="Z56" s="139">
        <f t="shared" si="7"/>
        <v>195</v>
      </c>
      <c r="AA56" s="14">
        <f>RANK(Z56,$Z$16:$Z$60)</f>
        <v>41</v>
      </c>
    </row>
    <row r="57" spans="1:27" ht="15" customHeight="1" thickBot="1">
      <c r="A57" s="28" t="s">
        <v>71</v>
      </c>
      <c r="B57" s="28" t="s">
        <v>60</v>
      </c>
      <c r="C57" s="30">
        <v>1</v>
      </c>
      <c r="D57" s="7">
        <v>6</v>
      </c>
      <c r="E57" s="7">
        <v>2</v>
      </c>
      <c r="F57" s="7">
        <v>1</v>
      </c>
      <c r="G57" s="7">
        <v>2</v>
      </c>
      <c r="H57" s="7"/>
      <c r="I57" s="32">
        <v>2</v>
      </c>
      <c r="J57" s="37">
        <f t="shared" si="5"/>
        <v>99</v>
      </c>
      <c r="K57" s="41"/>
      <c r="L57" s="27">
        <v>1</v>
      </c>
      <c r="M57" s="27">
        <v>3</v>
      </c>
      <c r="N57" s="27">
        <v>5</v>
      </c>
      <c r="O57" s="27">
        <v>2</v>
      </c>
      <c r="P57" s="27"/>
      <c r="Q57" s="27">
        <v>1</v>
      </c>
      <c r="R57" s="27"/>
      <c r="S57" s="27">
        <v>1</v>
      </c>
      <c r="T57" s="27"/>
      <c r="U57" s="42">
        <v>2</v>
      </c>
      <c r="V57" s="48">
        <f t="shared" si="6"/>
        <v>87</v>
      </c>
      <c r="W57" s="44">
        <v>21</v>
      </c>
      <c r="X57" s="142">
        <v>13.19</v>
      </c>
      <c r="Y57" s="136">
        <f t="shared" si="8"/>
        <v>7.8100000000000005</v>
      </c>
      <c r="Z57" s="139">
        <f t="shared" si="7"/>
        <v>193.81</v>
      </c>
      <c r="AA57" s="14">
        <f>RANK(Z57,$Z$16:$Z$60)</f>
        <v>42</v>
      </c>
    </row>
    <row r="58" spans="1:27" ht="15" customHeight="1" thickBot="1">
      <c r="A58" s="28" t="s">
        <v>73</v>
      </c>
      <c r="B58" s="28" t="s">
        <v>60</v>
      </c>
      <c r="C58" s="30">
        <v>3</v>
      </c>
      <c r="D58" s="7">
        <v>2</v>
      </c>
      <c r="E58" s="7">
        <v>3</v>
      </c>
      <c r="F58" s="7">
        <v>1</v>
      </c>
      <c r="G58" s="7">
        <v>1</v>
      </c>
      <c r="H58" s="7">
        <v>1</v>
      </c>
      <c r="I58" s="32">
        <v>4</v>
      </c>
      <c r="J58" s="37">
        <f t="shared" si="5"/>
        <v>90</v>
      </c>
      <c r="K58" s="41"/>
      <c r="L58" s="27">
        <v>3</v>
      </c>
      <c r="M58" s="27">
        <v>3</v>
      </c>
      <c r="N58" s="27">
        <v>2</v>
      </c>
      <c r="O58" s="27">
        <v>1</v>
      </c>
      <c r="P58" s="27">
        <v>2</v>
      </c>
      <c r="Q58" s="27">
        <v>2</v>
      </c>
      <c r="R58" s="27">
        <v>1</v>
      </c>
      <c r="S58" s="27"/>
      <c r="T58" s="27"/>
      <c r="U58" s="42">
        <v>1</v>
      </c>
      <c r="V58" s="48">
        <f t="shared" si="6"/>
        <v>92</v>
      </c>
      <c r="W58" s="44">
        <v>30</v>
      </c>
      <c r="X58" s="142">
        <v>29.53</v>
      </c>
      <c r="Y58" s="136">
        <f t="shared" si="8"/>
        <v>0.46999999999999886</v>
      </c>
      <c r="Z58" s="139">
        <f t="shared" si="7"/>
        <v>182.47</v>
      </c>
      <c r="AA58" s="14">
        <f>RANK(Z58,$Z$16:$Z$60)</f>
        <v>43</v>
      </c>
    </row>
    <row r="59" spans="1:27" ht="15" customHeight="1" thickBot="1">
      <c r="A59" s="28" t="s">
        <v>61</v>
      </c>
      <c r="B59" s="28" t="s">
        <v>60</v>
      </c>
      <c r="C59" s="30"/>
      <c r="D59" s="7"/>
      <c r="E59" s="7">
        <v>6</v>
      </c>
      <c r="F59" s="7">
        <v>5</v>
      </c>
      <c r="G59" s="7">
        <v>4</v>
      </c>
      <c r="H59" s="7"/>
      <c r="I59" s="32"/>
      <c r="J59" s="37">
        <f t="shared" si="5"/>
        <v>107</v>
      </c>
      <c r="K59" s="41"/>
      <c r="L59" s="27">
        <v>1</v>
      </c>
      <c r="M59" s="27">
        <v>2</v>
      </c>
      <c r="N59" s="27"/>
      <c r="O59" s="27">
        <v>2</v>
      </c>
      <c r="P59" s="27">
        <v>2</v>
      </c>
      <c r="Q59" s="27">
        <v>2</v>
      </c>
      <c r="R59" s="27"/>
      <c r="S59" s="27">
        <v>3</v>
      </c>
      <c r="T59" s="27">
        <v>1</v>
      </c>
      <c r="U59" s="42">
        <v>2</v>
      </c>
      <c r="V59" s="48">
        <f t="shared" si="6"/>
        <v>65</v>
      </c>
      <c r="W59" s="44">
        <v>19</v>
      </c>
      <c r="X59" s="142">
        <v>13.7</v>
      </c>
      <c r="Y59" s="136">
        <f t="shared" si="8"/>
        <v>5.300000000000001</v>
      </c>
      <c r="Z59" s="139">
        <f t="shared" si="7"/>
        <v>177.3</v>
      </c>
      <c r="AA59" s="14">
        <f>RANK(Z59,$Z$16:$Z$60)</f>
        <v>44</v>
      </c>
    </row>
    <row r="60" spans="1:27" ht="15" customHeight="1">
      <c r="A60" s="28" t="s">
        <v>59</v>
      </c>
      <c r="B60" s="28" t="s">
        <v>60</v>
      </c>
      <c r="C60" s="30">
        <v>1</v>
      </c>
      <c r="D60" s="7"/>
      <c r="E60" s="7">
        <v>4</v>
      </c>
      <c r="F60" s="7">
        <v>1</v>
      </c>
      <c r="G60" s="7">
        <v>6</v>
      </c>
      <c r="H60" s="7">
        <v>1</v>
      </c>
      <c r="I60" s="32">
        <v>2</v>
      </c>
      <c r="J60" s="37">
        <f t="shared" si="5"/>
        <v>90</v>
      </c>
      <c r="K60" s="41"/>
      <c r="L60" s="27">
        <v>1</v>
      </c>
      <c r="M60" s="27">
        <v>3</v>
      </c>
      <c r="N60" s="27">
        <v>1</v>
      </c>
      <c r="O60" s="27">
        <v>1</v>
      </c>
      <c r="P60" s="27">
        <v>1</v>
      </c>
      <c r="Q60" s="27"/>
      <c r="R60" s="27">
        <v>1</v>
      </c>
      <c r="S60" s="27">
        <v>2</v>
      </c>
      <c r="T60" s="27">
        <v>1</v>
      </c>
      <c r="U60" s="42">
        <v>4</v>
      </c>
      <c r="V60" s="48">
        <f t="shared" si="6"/>
        <v>61</v>
      </c>
      <c r="W60" s="44">
        <v>41</v>
      </c>
      <c r="X60" s="142">
        <v>21.1</v>
      </c>
      <c r="Y60" s="136">
        <f t="shared" si="8"/>
        <v>19.9</v>
      </c>
      <c r="Z60" s="139">
        <f t="shared" si="7"/>
        <v>170.9</v>
      </c>
      <c r="AA60" s="14">
        <f>RANK(Z60,$Z$16:$Z$60)</f>
        <v>45</v>
      </c>
    </row>
    <row r="61" ht="18" customHeight="1"/>
    <row r="62" ht="18" customHeight="1"/>
    <row r="63" spans="1:28" ht="12.75">
      <c r="A63" s="101" t="s">
        <v>20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3" t="s">
        <v>21</v>
      </c>
      <c r="Z63" s="103"/>
      <c r="AA63" s="103"/>
      <c r="AB63" s="103"/>
    </row>
    <row r="296" spans="1:2" ht="15.75">
      <c r="A296" s="2"/>
      <c r="B296" s="2"/>
    </row>
    <row r="297" spans="1:2" ht="15.75">
      <c r="A297" s="2"/>
      <c r="B297" s="2"/>
    </row>
    <row r="298" spans="1:2" ht="15.75">
      <c r="A298" s="2"/>
      <c r="B298" s="2"/>
    </row>
    <row r="299" spans="1:2" ht="15.75">
      <c r="A299" s="2"/>
      <c r="B299" s="2"/>
    </row>
    <row r="300" spans="1:2" ht="15.75">
      <c r="A300" s="2"/>
      <c r="B300" s="2"/>
    </row>
    <row r="301" spans="1:2" ht="15.75">
      <c r="A301" s="2"/>
      <c r="B301" s="2"/>
    </row>
    <row r="302" spans="1:2" ht="15.75">
      <c r="A302" s="2"/>
      <c r="B302" s="2"/>
    </row>
    <row r="303" spans="1:2" ht="15.75">
      <c r="A303" s="2"/>
      <c r="B303" s="2"/>
    </row>
    <row r="304" spans="1:2" ht="15.75">
      <c r="A304" s="2"/>
      <c r="B304" s="2"/>
    </row>
    <row r="305" spans="1:2" ht="15.75">
      <c r="A305" s="2"/>
      <c r="B305" s="2"/>
    </row>
    <row r="306" spans="1:2" ht="15.75">
      <c r="A306" s="2"/>
      <c r="B306" s="2"/>
    </row>
    <row r="307" spans="1:2" ht="15.75">
      <c r="A307" s="2"/>
      <c r="B307" s="2"/>
    </row>
    <row r="308" spans="1:2" ht="15.75">
      <c r="A308" s="2"/>
      <c r="B308" s="2"/>
    </row>
    <row r="309" spans="1:2" ht="15.75">
      <c r="A309" s="2"/>
      <c r="B309" s="2"/>
    </row>
    <row r="310" spans="1:2" ht="15.75">
      <c r="A310" s="2"/>
      <c r="B310" s="2"/>
    </row>
    <row r="311" spans="1:2" ht="15.75">
      <c r="A311" s="2"/>
      <c r="B311" s="2"/>
    </row>
    <row r="312" spans="1:2" ht="15.75">
      <c r="A312" s="2"/>
      <c r="B312" s="2"/>
    </row>
    <row r="313" spans="1:2" ht="15.75">
      <c r="A313" s="2"/>
      <c r="B313" s="2"/>
    </row>
    <row r="314" spans="1:2" ht="15.75">
      <c r="A314" s="2"/>
      <c r="B314" s="2"/>
    </row>
    <row r="315" spans="1:2" ht="15.75">
      <c r="A315" s="2"/>
      <c r="B315" s="2"/>
    </row>
    <row r="316" spans="1:2" ht="15.75">
      <c r="A316" s="2"/>
      <c r="B316" s="2"/>
    </row>
    <row r="317" spans="1:2" ht="15.75">
      <c r="A317" s="2"/>
      <c r="B317" s="2"/>
    </row>
    <row r="318" spans="1:2" ht="15.75">
      <c r="A318" s="2"/>
      <c r="B318" s="2"/>
    </row>
    <row r="319" spans="1:2" ht="15.75">
      <c r="A319" s="2"/>
      <c r="B319" s="2"/>
    </row>
    <row r="320" spans="1:2" ht="15.75">
      <c r="A320" s="2"/>
      <c r="B320" s="2"/>
    </row>
    <row r="321" spans="1:2" ht="15.75">
      <c r="A321" s="2"/>
      <c r="B321" s="2"/>
    </row>
    <row r="322" spans="1:2" ht="15.75">
      <c r="A322" s="2"/>
      <c r="B322" s="2"/>
    </row>
    <row r="323" spans="1:2" ht="15.75">
      <c r="A323" s="2"/>
      <c r="B323" s="2"/>
    </row>
    <row r="324" spans="1:2" ht="15.75">
      <c r="A324" s="2"/>
      <c r="B324" s="2"/>
    </row>
    <row r="325" spans="1:2" ht="15.75">
      <c r="A325" s="2"/>
      <c r="B325" s="2"/>
    </row>
    <row r="326" spans="1:2" ht="15.75">
      <c r="A326" s="2"/>
      <c r="B326" s="2"/>
    </row>
    <row r="327" spans="1:2" ht="15.75">
      <c r="A327" s="2"/>
      <c r="B327" s="2"/>
    </row>
    <row r="328" spans="1:2" ht="15.75">
      <c r="A328" s="2"/>
      <c r="B328" s="2"/>
    </row>
    <row r="329" spans="1:2" ht="15.75">
      <c r="A329" s="2"/>
      <c r="B329" s="2"/>
    </row>
    <row r="330" spans="1:2" ht="15.75">
      <c r="A330" s="2"/>
      <c r="B330" s="2"/>
    </row>
  </sheetData>
  <sheetProtection/>
  <mergeCells count="19">
    <mergeCell ref="A63:X63"/>
    <mergeCell ref="A14:A15"/>
    <mergeCell ref="Y63:AB63"/>
    <mergeCell ref="B2:AA2"/>
    <mergeCell ref="B3:AA3"/>
    <mergeCell ref="B5:AA5"/>
    <mergeCell ref="B6:AA6"/>
    <mergeCell ref="B11:AA11"/>
    <mergeCell ref="B12:AA12"/>
    <mergeCell ref="B7:AA7"/>
    <mergeCell ref="B8:AA8"/>
    <mergeCell ref="B9:AA9"/>
    <mergeCell ref="B10:AA10"/>
    <mergeCell ref="A1:AA1"/>
    <mergeCell ref="Z14:AA14"/>
    <mergeCell ref="W14:Y14"/>
    <mergeCell ref="B13:AA13"/>
    <mergeCell ref="C14:J14"/>
    <mergeCell ref="B14:B15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22.75390625" style="0" customWidth="1"/>
    <col min="2" max="3" width="10.75390625" style="0" customWidth="1"/>
    <col min="5" max="5" width="5.75390625" style="0" customWidth="1"/>
    <col min="6" max="6" width="22.75390625" style="0" customWidth="1"/>
    <col min="7" max="8" width="10.75390625" style="0" customWidth="1"/>
    <col min="10" max="10" width="5.75390625" style="0" customWidth="1"/>
    <col min="11" max="11" width="22.75390625" style="0" customWidth="1"/>
    <col min="12" max="13" width="10.75390625" style="0" customWidth="1"/>
    <col min="14" max="14" width="9.125" style="129" customWidth="1"/>
  </cols>
  <sheetData>
    <row r="1" spans="1:14" ht="18">
      <c r="A1" s="49"/>
      <c r="B1" s="50" t="s">
        <v>17</v>
      </c>
      <c r="C1" s="50" t="s">
        <v>37</v>
      </c>
      <c r="D1" s="51"/>
      <c r="E1" s="49"/>
      <c r="F1" s="49"/>
      <c r="G1" s="50" t="s">
        <v>17</v>
      </c>
      <c r="H1" s="50" t="s">
        <v>37</v>
      </c>
      <c r="I1" s="51"/>
      <c r="K1" s="52"/>
      <c r="L1" s="50" t="s">
        <v>17</v>
      </c>
      <c r="M1" s="50" t="s">
        <v>37</v>
      </c>
      <c r="N1" s="128"/>
    </row>
    <row r="2" spans="1:14" ht="18.75" thickBot="1">
      <c r="A2" s="62" t="s">
        <v>38</v>
      </c>
      <c r="B2" s="62"/>
      <c r="C2" s="62"/>
      <c r="D2" s="54"/>
      <c r="E2" s="53"/>
      <c r="F2" s="53" t="s">
        <v>39</v>
      </c>
      <c r="G2" s="53"/>
      <c r="H2" s="53"/>
      <c r="I2" s="54"/>
      <c r="K2" s="55" t="s">
        <v>98</v>
      </c>
      <c r="L2" s="53"/>
      <c r="M2" s="53"/>
      <c r="N2" s="128"/>
    </row>
    <row r="3" spans="1:14" ht="18">
      <c r="A3" s="112" t="s">
        <v>81</v>
      </c>
      <c r="B3" s="113">
        <v>230.8</v>
      </c>
      <c r="C3" s="114"/>
      <c r="D3" s="57"/>
      <c r="E3" s="58"/>
      <c r="F3" s="112" t="s">
        <v>51</v>
      </c>
      <c r="G3" s="120">
        <v>316.53</v>
      </c>
      <c r="H3" s="114"/>
      <c r="I3" s="54"/>
      <c r="K3" s="112" t="s">
        <v>76</v>
      </c>
      <c r="L3" s="113">
        <v>286.37</v>
      </c>
      <c r="M3" s="114"/>
      <c r="N3" s="128"/>
    </row>
    <row r="4" spans="1:14" ht="18">
      <c r="A4" s="115" t="s">
        <v>66</v>
      </c>
      <c r="B4" s="59">
        <v>294.76</v>
      </c>
      <c r="C4" s="116"/>
      <c r="D4" s="54"/>
      <c r="E4" s="53"/>
      <c r="F4" s="121" t="s">
        <v>91</v>
      </c>
      <c r="G4" s="56">
        <v>310.58</v>
      </c>
      <c r="H4" s="122"/>
      <c r="I4" s="54"/>
      <c r="K4" s="115" t="s">
        <v>77</v>
      </c>
      <c r="L4" s="59">
        <v>265.34</v>
      </c>
      <c r="M4" s="122"/>
      <c r="N4" s="128"/>
    </row>
    <row r="5" spans="1:14" ht="18.75" thickBot="1">
      <c r="A5" s="117" t="s">
        <v>57</v>
      </c>
      <c r="B5" s="118">
        <v>223.93</v>
      </c>
      <c r="C5" s="119">
        <f>SUM(B3:B5)</f>
        <v>749.49</v>
      </c>
      <c r="D5" s="54" t="s">
        <v>114</v>
      </c>
      <c r="E5" s="53"/>
      <c r="F5" s="123" t="s">
        <v>96</v>
      </c>
      <c r="G5" s="124">
        <v>298.18</v>
      </c>
      <c r="H5" s="125">
        <f>SUM(G3:G5)</f>
        <v>925.29</v>
      </c>
      <c r="I5" s="54" t="s">
        <v>104</v>
      </c>
      <c r="K5" s="117" t="s">
        <v>78</v>
      </c>
      <c r="L5" s="118">
        <v>195</v>
      </c>
      <c r="M5" s="125">
        <f>SUM(L3:L5)</f>
        <v>746.71</v>
      </c>
      <c r="N5" s="128" t="s">
        <v>115</v>
      </c>
    </row>
    <row r="6" spans="1:14" ht="18">
      <c r="A6" s="53"/>
      <c r="B6" s="53"/>
      <c r="C6" s="53"/>
      <c r="D6" s="54"/>
      <c r="E6" s="53"/>
      <c r="F6" s="53"/>
      <c r="G6" s="53"/>
      <c r="H6" s="60"/>
      <c r="I6" s="54"/>
      <c r="K6" s="55"/>
      <c r="L6" s="53"/>
      <c r="M6" s="60"/>
      <c r="N6" s="128"/>
    </row>
    <row r="7" spans="1:14" ht="18.75" thickBot="1">
      <c r="A7" s="62" t="s">
        <v>44</v>
      </c>
      <c r="B7" s="62"/>
      <c r="C7" s="62"/>
      <c r="D7" s="54"/>
      <c r="E7" s="53"/>
      <c r="F7" s="53" t="s">
        <v>40</v>
      </c>
      <c r="G7" s="53"/>
      <c r="H7" s="60"/>
      <c r="I7" s="54"/>
      <c r="K7" s="53" t="s">
        <v>45</v>
      </c>
      <c r="L7" s="53"/>
      <c r="M7" s="60"/>
      <c r="N7" s="128"/>
    </row>
    <row r="8" spans="1:14" ht="18">
      <c r="A8" s="112" t="s">
        <v>50</v>
      </c>
      <c r="B8" s="113">
        <v>317.8</v>
      </c>
      <c r="C8" s="114"/>
      <c r="D8" s="54"/>
      <c r="E8" s="53"/>
      <c r="F8" s="112" t="s">
        <v>75</v>
      </c>
      <c r="G8" s="113">
        <v>261.37</v>
      </c>
      <c r="H8" s="126"/>
      <c r="I8" s="54"/>
      <c r="K8" s="112" t="s">
        <v>80</v>
      </c>
      <c r="L8" s="113">
        <v>284.84</v>
      </c>
      <c r="M8" s="126"/>
      <c r="N8" s="128"/>
    </row>
    <row r="9" spans="1:14" ht="18">
      <c r="A9" s="115" t="s">
        <v>54</v>
      </c>
      <c r="B9" s="59">
        <v>308.1</v>
      </c>
      <c r="C9" s="116"/>
      <c r="D9" s="54"/>
      <c r="E9" s="53"/>
      <c r="F9" s="115" t="s">
        <v>85</v>
      </c>
      <c r="G9" s="59">
        <v>269.38</v>
      </c>
      <c r="H9" s="122"/>
      <c r="I9" s="54"/>
      <c r="K9" s="127" t="s">
        <v>48</v>
      </c>
      <c r="L9" s="56">
        <v>247.81</v>
      </c>
      <c r="M9" s="122"/>
      <c r="N9" s="128"/>
    </row>
    <row r="10" spans="1:14" ht="18.75" thickBot="1">
      <c r="A10" s="117" t="s">
        <v>65</v>
      </c>
      <c r="B10" s="118">
        <v>306.93</v>
      </c>
      <c r="C10" s="119">
        <f>SUM(B8:B10)</f>
        <v>932.8300000000002</v>
      </c>
      <c r="D10" s="54" t="s">
        <v>103</v>
      </c>
      <c r="E10" s="53"/>
      <c r="F10" s="123" t="s">
        <v>92</v>
      </c>
      <c r="G10" s="124">
        <v>261.81</v>
      </c>
      <c r="H10" s="125">
        <f>SUM(G8:G10)</f>
        <v>792.56</v>
      </c>
      <c r="I10" s="54" t="s">
        <v>112</v>
      </c>
      <c r="K10" s="117" t="s">
        <v>74</v>
      </c>
      <c r="L10" s="124">
        <v>307.97</v>
      </c>
      <c r="M10" s="125">
        <f>SUM(L8:L10)</f>
        <v>840.62</v>
      </c>
      <c r="N10" s="128" t="s">
        <v>109</v>
      </c>
    </row>
    <row r="11" spans="1:14" ht="18">
      <c r="A11" s="53"/>
      <c r="B11" s="53"/>
      <c r="C11" s="53"/>
      <c r="D11" s="54"/>
      <c r="E11" s="53"/>
      <c r="F11" s="53"/>
      <c r="G11" s="53"/>
      <c r="H11" s="60"/>
      <c r="I11" s="54"/>
      <c r="K11" s="55"/>
      <c r="L11" s="53"/>
      <c r="M11" s="60"/>
      <c r="N11" s="128"/>
    </row>
    <row r="12" spans="1:14" ht="18.75" thickBot="1">
      <c r="A12" s="62" t="s">
        <v>41</v>
      </c>
      <c r="B12" s="62"/>
      <c r="C12" s="62"/>
      <c r="D12" s="54"/>
      <c r="E12" s="53"/>
      <c r="F12" s="62" t="s">
        <v>42</v>
      </c>
      <c r="G12" s="53"/>
      <c r="H12" s="60"/>
      <c r="I12" s="54"/>
      <c r="K12" s="62" t="s">
        <v>47</v>
      </c>
      <c r="L12" s="53"/>
      <c r="M12" s="60"/>
      <c r="N12" s="128"/>
    </row>
    <row r="13" spans="1:14" ht="18">
      <c r="A13" s="112" t="s">
        <v>83</v>
      </c>
      <c r="B13" s="113">
        <v>278.4</v>
      </c>
      <c r="C13" s="114"/>
      <c r="D13" s="54"/>
      <c r="E13" s="53"/>
      <c r="F13" s="112" t="s">
        <v>62</v>
      </c>
      <c r="G13" s="113">
        <v>290.65</v>
      </c>
      <c r="H13" s="126"/>
      <c r="I13" s="54"/>
      <c r="K13" s="131" t="s">
        <v>93</v>
      </c>
      <c r="L13" s="113">
        <v>251.92</v>
      </c>
      <c r="M13" s="126"/>
      <c r="N13" s="128"/>
    </row>
    <row r="14" spans="1:14" ht="18">
      <c r="A14" s="115" t="s">
        <v>84</v>
      </c>
      <c r="B14" s="59">
        <v>328.56</v>
      </c>
      <c r="C14" s="116"/>
      <c r="D14" s="54"/>
      <c r="E14" s="53"/>
      <c r="F14" s="115" t="s">
        <v>82</v>
      </c>
      <c r="G14" s="59">
        <v>282.05</v>
      </c>
      <c r="H14" s="122"/>
      <c r="I14" s="54"/>
      <c r="K14" s="121" t="s">
        <v>94</v>
      </c>
      <c r="L14" s="59">
        <v>268.88</v>
      </c>
      <c r="M14" s="122"/>
      <c r="N14" s="128"/>
    </row>
    <row r="15" spans="1:14" ht="18.75" thickBot="1">
      <c r="A15" s="117" t="s">
        <v>79</v>
      </c>
      <c r="B15" s="118">
        <v>311.01</v>
      </c>
      <c r="C15" s="119">
        <f>SUM(B13:B15)</f>
        <v>917.97</v>
      </c>
      <c r="D15" s="54" t="s">
        <v>105</v>
      </c>
      <c r="E15" s="53"/>
      <c r="F15" s="117" t="s">
        <v>86</v>
      </c>
      <c r="G15" s="124">
        <v>285.33</v>
      </c>
      <c r="H15" s="125">
        <f>SUM(G13:G15)</f>
        <v>858.03</v>
      </c>
      <c r="I15" s="54" t="s">
        <v>107</v>
      </c>
      <c r="K15" s="117" t="s">
        <v>64</v>
      </c>
      <c r="L15" s="118">
        <v>238.74</v>
      </c>
      <c r="M15" s="125">
        <f>SUM(L13:L15)</f>
        <v>759.54</v>
      </c>
      <c r="N15" s="128" t="s">
        <v>113</v>
      </c>
    </row>
    <row r="16" spans="1:14" ht="18">
      <c r="A16" s="53"/>
      <c r="B16" s="53"/>
      <c r="C16" s="53"/>
      <c r="D16" s="54"/>
      <c r="E16" s="53"/>
      <c r="F16" s="53"/>
      <c r="G16" s="53"/>
      <c r="H16" s="53"/>
      <c r="I16" s="54"/>
      <c r="K16" s="55"/>
      <c r="L16" s="53"/>
      <c r="M16" s="53"/>
      <c r="N16" s="128"/>
    </row>
    <row r="17" spans="1:14" ht="18.75" thickBot="1">
      <c r="A17" s="62" t="s">
        <v>43</v>
      </c>
      <c r="B17" s="62"/>
      <c r="C17" s="62"/>
      <c r="D17" s="54"/>
      <c r="E17" s="53"/>
      <c r="F17" s="61" t="s">
        <v>99</v>
      </c>
      <c r="G17" s="53"/>
      <c r="H17" s="53"/>
      <c r="I17" s="54"/>
      <c r="K17" s="53" t="s">
        <v>46</v>
      </c>
      <c r="L17" s="53"/>
      <c r="M17" s="53"/>
      <c r="N17" s="128"/>
    </row>
    <row r="18" spans="1:14" ht="18">
      <c r="A18" s="112" t="s">
        <v>55</v>
      </c>
      <c r="B18" s="113">
        <v>334.48</v>
      </c>
      <c r="C18" s="114"/>
      <c r="D18" s="54"/>
      <c r="E18" s="53"/>
      <c r="F18" s="112" t="s">
        <v>71</v>
      </c>
      <c r="G18" s="120">
        <v>193.81</v>
      </c>
      <c r="H18" s="114"/>
      <c r="I18" s="54"/>
      <c r="K18" s="112" t="s">
        <v>90</v>
      </c>
      <c r="L18" s="132">
        <v>271</v>
      </c>
      <c r="M18" s="114"/>
      <c r="N18" s="128"/>
    </row>
    <row r="19" spans="1:14" ht="18">
      <c r="A19" s="115" t="s">
        <v>97</v>
      </c>
      <c r="B19" s="59">
        <v>339.31</v>
      </c>
      <c r="C19" s="116"/>
      <c r="D19" s="54"/>
      <c r="E19" s="53"/>
      <c r="F19" s="115" t="s">
        <v>73</v>
      </c>
      <c r="G19" s="59">
        <v>182.47</v>
      </c>
      <c r="H19" s="116"/>
      <c r="I19" s="54"/>
      <c r="K19" s="133" t="s">
        <v>56</v>
      </c>
      <c r="L19" s="110">
        <v>294.27</v>
      </c>
      <c r="M19" s="116"/>
      <c r="N19" s="128"/>
    </row>
    <row r="20" spans="1:14" ht="18.75" thickBot="1">
      <c r="A20" s="117" t="s">
        <v>61</v>
      </c>
      <c r="B20" s="118">
        <v>177.3</v>
      </c>
      <c r="C20" s="119">
        <f>SUM(B18:B20)</f>
        <v>851.0899999999999</v>
      </c>
      <c r="D20" s="54" t="s">
        <v>108</v>
      </c>
      <c r="E20" s="53"/>
      <c r="F20" s="117" t="s">
        <v>89</v>
      </c>
      <c r="G20" s="124">
        <v>245.04</v>
      </c>
      <c r="H20" s="125">
        <f>SUM(G18:G20)</f>
        <v>621.3199999999999</v>
      </c>
      <c r="I20" s="54" t="s">
        <v>117</v>
      </c>
      <c r="K20" s="117" t="s">
        <v>49</v>
      </c>
      <c r="L20" s="134">
        <v>264.43</v>
      </c>
      <c r="M20" s="125">
        <f>SUM(L18:L20)</f>
        <v>829.7</v>
      </c>
      <c r="N20" s="128" t="s">
        <v>110</v>
      </c>
    </row>
    <row r="21" spans="1:14" ht="18">
      <c r="A21" s="53"/>
      <c r="B21" s="53"/>
      <c r="C21" s="53"/>
      <c r="D21" s="54"/>
      <c r="E21" s="53"/>
      <c r="F21" s="53"/>
      <c r="G21" s="53"/>
      <c r="H21" s="53"/>
      <c r="I21" s="54"/>
      <c r="K21" s="55"/>
      <c r="L21" s="53"/>
      <c r="M21" s="53"/>
      <c r="N21" s="128"/>
    </row>
    <row r="22" spans="1:13" ht="18.75" thickBot="1">
      <c r="A22" s="62" t="s">
        <v>100</v>
      </c>
      <c r="B22" s="62"/>
      <c r="C22" s="62"/>
      <c r="D22" s="54"/>
      <c r="E22" s="53"/>
      <c r="F22" s="53" t="s">
        <v>101</v>
      </c>
      <c r="G22" s="53"/>
      <c r="H22" s="53"/>
      <c r="I22" s="54"/>
      <c r="K22" s="55" t="s">
        <v>102</v>
      </c>
      <c r="L22" s="53"/>
      <c r="M22" s="53"/>
    </row>
    <row r="23" spans="1:13" ht="18">
      <c r="A23" s="112" t="s">
        <v>52</v>
      </c>
      <c r="B23" s="120">
        <v>286.51</v>
      </c>
      <c r="C23" s="114"/>
      <c r="D23" s="54"/>
      <c r="E23" s="111"/>
      <c r="F23" s="131" t="s">
        <v>95</v>
      </c>
      <c r="G23" s="113">
        <v>254</v>
      </c>
      <c r="H23" s="114"/>
      <c r="I23" s="54"/>
      <c r="K23" s="112" t="s">
        <v>70</v>
      </c>
      <c r="L23" s="120">
        <v>234</v>
      </c>
      <c r="M23" s="114"/>
    </row>
    <row r="24" spans="1:13" ht="18">
      <c r="A24" s="115" t="s">
        <v>68</v>
      </c>
      <c r="B24" s="56">
        <v>287.24</v>
      </c>
      <c r="C24" s="116"/>
      <c r="D24" s="54"/>
      <c r="E24" s="53"/>
      <c r="F24" s="115" t="s">
        <v>88</v>
      </c>
      <c r="G24" s="59">
        <v>268.57</v>
      </c>
      <c r="H24" s="116"/>
      <c r="I24" s="54"/>
      <c r="K24" s="115" t="s">
        <v>59</v>
      </c>
      <c r="L24" s="59">
        <v>170.9</v>
      </c>
      <c r="M24" s="116"/>
    </row>
    <row r="25" spans="1:14" ht="21" thickBot="1">
      <c r="A25" s="117" t="s">
        <v>58</v>
      </c>
      <c r="B25" s="118">
        <v>299.06</v>
      </c>
      <c r="C25" s="119">
        <f>SUM(B23:B25)</f>
        <v>872.81</v>
      </c>
      <c r="D25" s="54" t="s">
        <v>106</v>
      </c>
      <c r="E25" s="53"/>
      <c r="F25" s="117" t="s">
        <v>72</v>
      </c>
      <c r="G25" s="118">
        <v>278.22</v>
      </c>
      <c r="H25" s="125">
        <f>SUM(G23:G25)</f>
        <v>800.79</v>
      </c>
      <c r="I25" s="54" t="s">
        <v>111</v>
      </c>
      <c r="K25" s="117" t="s">
        <v>87</v>
      </c>
      <c r="L25" s="124">
        <v>275.72</v>
      </c>
      <c r="M25" s="125">
        <f>SUM(L23:L25)</f>
        <v>680.62</v>
      </c>
      <c r="N25" s="130" t="s">
        <v>116</v>
      </c>
    </row>
    <row r="26" spans="1:13" ht="18">
      <c r="A26" s="53"/>
      <c r="B26" s="53"/>
      <c r="C26" s="53"/>
      <c r="D26" s="54"/>
      <c r="E26" s="53"/>
      <c r="F26" s="53"/>
      <c r="G26" s="53"/>
      <c r="H26" s="60"/>
      <c r="I26" s="54"/>
      <c r="K26" s="55"/>
      <c r="L26" s="53"/>
      <c r="M26" s="60"/>
    </row>
    <row r="27" spans="1:11" ht="18">
      <c r="A27" s="53"/>
      <c r="B27" s="53"/>
      <c r="C27" s="53"/>
      <c r="D27" s="54"/>
      <c r="E27" s="53"/>
      <c r="F27" s="61"/>
      <c r="G27" s="61"/>
      <c r="H27" s="53"/>
      <c r="I27" s="54"/>
      <c r="K27" s="63"/>
    </row>
  </sheetData>
  <sheetProtection/>
  <printOptions/>
  <pageMargins left="0.7" right="0.7" top="0.787401575" bottom="0.787401575" header="0.3" footer="0.3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Miloš Vnouček</cp:lastModifiedBy>
  <cp:lastPrinted>2020-08-08T12:08:39Z</cp:lastPrinted>
  <dcterms:created xsi:type="dcterms:W3CDTF">2003-05-05T11:08:53Z</dcterms:created>
  <dcterms:modified xsi:type="dcterms:W3CDTF">2020-08-08T16:28:45Z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